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Z:\Documents\AP\"/>
    </mc:Choice>
  </mc:AlternateContent>
  <xr:revisionPtr revIDLastSave="0" documentId="13_ncr:1_{93FD21E1-2387-4F29-BEBC-D226542D998D}" xr6:coauthVersionLast="46" xr6:coauthVersionMax="46" xr10:uidLastSave="{00000000-0000-0000-0000-000000000000}"/>
  <bookViews>
    <workbookView xWindow="-120" yWindow="-120" windowWidth="23280" windowHeight="15000" tabRatio="477" xr2:uid="{00000000-000D-0000-FFFF-FFFF00000000}"/>
  </bookViews>
  <sheets>
    <sheet name="Instructions" sheetId="6" r:id="rId1"/>
    <sheet name="Summary" sheetId="2" r:id="rId2"/>
    <sheet name="Expense Details" sheetId="3" r:id="rId3"/>
    <sheet name="Mileage Details" sheetId="4" r:id="rId4"/>
  </sheets>
  <definedNames>
    <definedName name="_xlnm._FilterDatabase" localSheetId="2" hidden="1">'Expense Details'!#REF!</definedName>
    <definedName name="Mileages">Instructions!$B$17:$E$26</definedName>
    <definedName name="_xlnm.Print_Area" localSheetId="2">'Expense Details'!$A$1:$Q$51</definedName>
    <definedName name="_xlnm.Print_Area" localSheetId="3">'Mileage Details'!$A$1:$P$97</definedName>
    <definedName name="_xlnm.Print_Area" localSheetId="1">Summary!$D$1:$H$31</definedName>
    <definedName name="_xlnm.Print_Titles" localSheetId="2">'Expense Details'!$1:$2</definedName>
    <definedName name="_xlnm.Print_Titles" localSheetId="3">'Mileage Details'!$1:$3</definedName>
    <definedName name="VAT_Rates">'Expense Details'!$R$4:$R$8</definedName>
    <definedName name="VAT_Rates_List">'Expense Details'!$R$4:$R$6</definedName>
    <definedName name="Vehicles">Instructions!$B$17:$B$26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E19" i="2"/>
  <c r="E22" i="2"/>
  <c r="E20" i="2"/>
  <c r="O5" i="3" l="1"/>
  <c r="Q5" i="3" s="1"/>
  <c r="P5" i="3"/>
  <c r="O6" i="3"/>
  <c r="Q6" i="3" s="1"/>
  <c r="O7" i="3"/>
  <c r="O8" i="3"/>
  <c r="Q8" i="3"/>
  <c r="O9" i="3"/>
  <c r="O10" i="3"/>
  <c r="Q10" i="3" s="1"/>
  <c r="O11" i="3"/>
  <c r="Q11" i="3" s="1"/>
  <c r="O12" i="3"/>
  <c r="O13" i="3"/>
  <c r="Q13" i="3"/>
  <c r="O14" i="3"/>
  <c r="Q14" i="3" s="1"/>
  <c r="O15" i="3"/>
  <c r="Q15" i="3" s="1"/>
  <c r="O16" i="3"/>
  <c r="Q16" i="3"/>
  <c r="O17" i="3"/>
  <c r="O18" i="3"/>
  <c r="O19" i="3"/>
  <c r="Q19" i="3"/>
  <c r="O20" i="3"/>
  <c r="O21" i="3"/>
  <c r="Q21" i="3" s="1"/>
  <c r="O22" i="3"/>
  <c r="Q22" i="3" s="1"/>
  <c r="O23" i="3"/>
  <c r="Q23" i="3" s="1"/>
  <c r="O24" i="3"/>
  <c r="O25" i="3"/>
  <c r="O26" i="3"/>
  <c r="Q26" i="3" s="1"/>
  <c r="O27" i="3"/>
  <c r="Q27" i="3"/>
  <c r="O28" i="3"/>
  <c r="Q28" i="3" s="1"/>
  <c r="O29" i="3"/>
  <c r="O30" i="3"/>
  <c r="O31" i="3"/>
  <c r="O32" i="3"/>
  <c r="Q32" i="3" s="1"/>
  <c r="O33" i="3"/>
  <c r="Q33" i="3"/>
  <c r="O34" i="3"/>
  <c r="Q34" i="3" s="1"/>
  <c r="O35" i="3"/>
  <c r="O36" i="3"/>
  <c r="O37" i="3"/>
  <c r="O38" i="3"/>
  <c r="Q38" i="3" s="1"/>
  <c r="O39" i="3"/>
  <c r="Q39" i="3" s="1"/>
  <c r="O40" i="3"/>
  <c r="Q40" i="3" s="1"/>
  <c r="O41" i="3"/>
  <c r="O42" i="3"/>
  <c r="O43" i="3"/>
  <c r="Q43" i="3" s="1"/>
  <c r="O44" i="3"/>
  <c r="Q44" i="3"/>
  <c r="O45" i="3"/>
  <c r="O46" i="3"/>
  <c r="O47" i="3"/>
  <c r="O48" i="3"/>
  <c r="O49" i="3"/>
  <c r="Q49" i="3" s="1"/>
  <c r="O50" i="3"/>
  <c r="Q50" i="3" s="1"/>
  <c r="O51" i="3"/>
  <c r="Q51" i="3" s="1"/>
  <c r="O4" i="3"/>
  <c r="Q20" i="3"/>
  <c r="Q36" i="3"/>
  <c r="P6" i="3"/>
  <c r="P7" i="3"/>
  <c r="P8" i="3"/>
  <c r="P9" i="3"/>
  <c r="P10" i="3"/>
  <c r="P11" i="3"/>
  <c r="P12" i="3"/>
  <c r="Q12" i="3" s="1"/>
  <c r="P13" i="3"/>
  <c r="P14" i="3"/>
  <c r="P15" i="3"/>
  <c r="P16" i="3"/>
  <c r="P17" i="3"/>
  <c r="P18" i="3"/>
  <c r="Q18" i="3"/>
  <c r="P19" i="3"/>
  <c r="P20" i="3"/>
  <c r="P21" i="3"/>
  <c r="P22" i="3"/>
  <c r="P23" i="3"/>
  <c r="P24" i="3"/>
  <c r="Q24" i="3" s="1"/>
  <c r="P25" i="3"/>
  <c r="Q25" i="3" s="1"/>
  <c r="P26" i="3"/>
  <c r="P27" i="3"/>
  <c r="P28" i="3"/>
  <c r="P29" i="3"/>
  <c r="P30" i="3"/>
  <c r="Q30" i="3" s="1"/>
  <c r="P31" i="3"/>
  <c r="Q31" i="3" s="1"/>
  <c r="P32" i="3"/>
  <c r="P33" i="3"/>
  <c r="P34" i="3"/>
  <c r="P35" i="3"/>
  <c r="Q35" i="3"/>
  <c r="P36" i="3"/>
  <c r="P37" i="3"/>
  <c r="Q37" i="3" s="1"/>
  <c r="P38" i="3"/>
  <c r="P39" i="3"/>
  <c r="P40" i="3"/>
  <c r="P41" i="3"/>
  <c r="Q41" i="3" s="1"/>
  <c r="P42" i="3"/>
  <c r="Q42" i="3"/>
  <c r="P43" i="3"/>
  <c r="P44" i="3"/>
  <c r="P45" i="3"/>
  <c r="P46" i="3"/>
  <c r="Q46" i="3"/>
  <c r="P47" i="3"/>
  <c r="Q47" i="3"/>
  <c r="P48" i="3"/>
  <c r="Q48" i="3" s="1"/>
  <c r="P49" i="3"/>
  <c r="P50" i="3"/>
  <c r="P51" i="3"/>
  <c r="P4" i="3"/>
  <c r="P3" i="3" s="1"/>
  <c r="E26" i="2" s="1"/>
  <c r="Q4" i="3"/>
  <c r="M5" i="3"/>
  <c r="M6" i="3"/>
  <c r="M7" i="3"/>
  <c r="M3" i="3" s="1"/>
  <c r="E25" i="2" s="1"/>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4" i="3"/>
  <c r="L5" i="3"/>
  <c r="L6" i="3"/>
  <c r="L7" i="3"/>
  <c r="L8" i="3"/>
  <c r="L9" i="3"/>
  <c r="L10" i="3"/>
  <c r="L11" i="3"/>
  <c r="L12" i="3"/>
  <c r="L13" i="3"/>
  <c r="L14" i="3"/>
  <c r="L3" i="3" s="1"/>
  <c r="E24" i="2" s="1"/>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4" i="3"/>
  <c r="K3" i="3" s="1"/>
  <c r="E23" i="2" s="1"/>
  <c r="J5" i="3"/>
  <c r="J6" i="3"/>
  <c r="J7" i="3"/>
  <c r="J3" i="3" s="1"/>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4" i="3"/>
  <c r="I5" i="3"/>
  <c r="I6" i="3"/>
  <c r="I7" i="3"/>
  <c r="I8" i="3"/>
  <c r="I9" i="3"/>
  <c r="I3" i="3" s="1"/>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4" i="3"/>
  <c r="H5" i="3"/>
  <c r="H6" i="3"/>
  <c r="H7" i="3"/>
  <c r="H8" i="3"/>
  <c r="H3" i="3" s="1"/>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4" i="3"/>
  <c r="G5" i="3"/>
  <c r="G6" i="3"/>
  <c r="G7" i="3"/>
  <c r="G3" i="3" s="1"/>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4" i="3"/>
  <c r="L14" i="4"/>
  <c r="O14" i="4" s="1"/>
  <c r="L15" i="4"/>
  <c r="N15" i="4" s="1"/>
  <c r="L16" i="4"/>
  <c r="N16" i="4" s="1"/>
  <c r="L17" i="4"/>
  <c r="N17" i="4" s="1"/>
  <c r="L18" i="4"/>
  <c r="O18" i="4" s="1"/>
  <c r="L19" i="4"/>
  <c r="O19" i="4" s="1"/>
  <c r="L20" i="4"/>
  <c r="N20" i="4" s="1"/>
  <c r="L21" i="4"/>
  <c r="L22" i="4"/>
  <c r="N22" i="4" s="1"/>
  <c r="L23" i="4"/>
  <c r="L24" i="4"/>
  <c r="N24" i="4" s="1"/>
  <c r="L25" i="4"/>
  <c r="N25" i="4" s="1"/>
  <c r="L26" i="4"/>
  <c r="N26" i="4" s="1"/>
  <c r="L27" i="4"/>
  <c r="N27" i="4" s="1"/>
  <c r="L28" i="4"/>
  <c r="L29" i="4"/>
  <c r="O29" i="4" s="1"/>
  <c r="L30" i="4"/>
  <c r="O30" i="4" s="1"/>
  <c r="L31" i="4"/>
  <c r="N31" i="4" s="1"/>
  <c r="L32" i="4"/>
  <c r="N32" i="4" s="1"/>
  <c r="L33" i="4"/>
  <c r="N33" i="4" s="1"/>
  <c r="L34" i="4"/>
  <c r="O34" i="4" s="1"/>
  <c r="L35" i="4"/>
  <c r="O35" i="4" s="1"/>
  <c r="L36" i="4"/>
  <c r="N36" i="4" s="1"/>
  <c r="L37" i="4"/>
  <c r="N37" i="4"/>
  <c r="L38" i="4"/>
  <c r="N38" i="4" s="1"/>
  <c r="L39" i="4"/>
  <c r="N39" i="4" s="1"/>
  <c r="L40" i="4"/>
  <c r="O40" i="4" s="1"/>
  <c r="L41" i="4"/>
  <c r="N41" i="4" s="1"/>
  <c r="L42" i="4"/>
  <c r="O42" i="4" s="1"/>
  <c r="L43" i="4"/>
  <c r="O43" i="4" s="1"/>
  <c r="L44" i="4"/>
  <c r="O44" i="4" s="1"/>
  <c r="L45" i="4"/>
  <c r="O45" i="4" s="1"/>
  <c r="L46" i="4"/>
  <c r="O46" i="4" s="1"/>
  <c r="L47" i="4"/>
  <c r="N47" i="4" s="1"/>
  <c r="L48" i="4"/>
  <c r="O48" i="4" s="1"/>
  <c r="L49" i="4"/>
  <c r="O49" i="4" s="1"/>
  <c r="L50" i="4"/>
  <c r="N50" i="4" s="1"/>
  <c r="L51" i="4"/>
  <c r="O51" i="4" s="1"/>
  <c r="L52" i="4"/>
  <c r="N52" i="4" s="1"/>
  <c r="L53" i="4"/>
  <c r="N53" i="4" s="1"/>
  <c r="L54" i="4"/>
  <c r="N54" i="4" s="1"/>
  <c r="L55" i="4"/>
  <c r="O55" i="4" s="1"/>
  <c r="L56" i="4"/>
  <c r="N56" i="4" s="1"/>
  <c r="L57" i="4"/>
  <c r="O57" i="4" s="1"/>
  <c r="L58" i="4"/>
  <c r="O58" i="4" s="1"/>
  <c r="L59" i="4"/>
  <c r="N59" i="4" s="1"/>
  <c r="L60" i="4"/>
  <c r="N60" i="4"/>
  <c r="L61" i="4"/>
  <c r="O61" i="4" s="1"/>
  <c r="L62" i="4"/>
  <c r="N62" i="4" s="1"/>
  <c r="L63" i="4"/>
  <c r="O63" i="4" s="1"/>
  <c r="L64" i="4"/>
  <c r="N64" i="4" s="1"/>
  <c r="L65" i="4"/>
  <c r="N65" i="4" s="1"/>
  <c r="L66" i="4"/>
  <c r="O66" i="4" s="1"/>
  <c r="L67" i="4"/>
  <c r="N67" i="4" s="1"/>
  <c r="L68" i="4"/>
  <c r="N68" i="4"/>
  <c r="L69" i="4"/>
  <c r="N69" i="4"/>
  <c r="L70" i="4"/>
  <c r="O70" i="4" s="1"/>
  <c r="L71" i="4"/>
  <c r="N71" i="4"/>
  <c r="L72" i="4"/>
  <c r="O72" i="4" s="1"/>
  <c r="L73" i="4"/>
  <c r="N73" i="4" s="1"/>
  <c r="O73" i="4"/>
  <c r="L74" i="4"/>
  <c r="N74" i="4" s="1"/>
  <c r="L75" i="4"/>
  <c r="N75" i="4" s="1"/>
  <c r="L76" i="4"/>
  <c r="N76" i="4" s="1"/>
  <c r="L77" i="4"/>
  <c r="N77" i="4" s="1"/>
  <c r="L78" i="4"/>
  <c r="N78" i="4" s="1"/>
  <c r="L79" i="4"/>
  <c r="O79" i="4" s="1"/>
  <c r="L80" i="4"/>
  <c r="N80" i="4" s="1"/>
  <c r="L81" i="4"/>
  <c r="O81" i="4" s="1"/>
  <c r="L82" i="4"/>
  <c r="O82" i="4" s="1"/>
  <c r="L83" i="4"/>
  <c r="N83" i="4" s="1"/>
  <c r="L84" i="4"/>
  <c r="N84" i="4" s="1"/>
  <c r="L85" i="4"/>
  <c r="N85" i="4" s="1"/>
  <c r="L86" i="4"/>
  <c r="N86" i="4" s="1"/>
  <c r="L87" i="4"/>
  <c r="N87" i="4" s="1"/>
  <c r="L88" i="4"/>
  <c r="N88" i="4" s="1"/>
  <c r="L89" i="4"/>
  <c r="O89" i="4" s="1"/>
  <c r="L90" i="4"/>
  <c r="N90" i="4" s="1"/>
  <c r="L91" i="4"/>
  <c r="O91" i="4" s="1"/>
  <c r="L92" i="4"/>
  <c r="N92" i="4" s="1"/>
  <c r="L93" i="4"/>
  <c r="O93" i="4" s="1"/>
  <c r="L94" i="4"/>
  <c r="O94" i="4" s="1"/>
  <c r="L95" i="4"/>
  <c r="O95" i="4" s="1"/>
  <c r="L96" i="4"/>
  <c r="N96" i="4" s="1"/>
  <c r="L97" i="4"/>
  <c r="N97" i="4" s="1"/>
  <c r="L5" i="4"/>
  <c r="O5" i="4" s="1"/>
  <c r="J5" i="4"/>
  <c r="M5" i="4"/>
  <c r="L6" i="4"/>
  <c r="N6" i="4" s="1"/>
  <c r="J6" i="4"/>
  <c r="J4" i="4" s="1"/>
  <c r="H14" i="2" s="1"/>
  <c r="K6" i="4"/>
  <c r="M6" i="4"/>
  <c r="L7" i="4"/>
  <c r="O7" i="4"/>
  <c r="J7" i="4"/>
  <c r="K7" i="4"/>
  <c r="M7" i="4"/>
  <c r="L8" i="4"/>
  <c r="N8" i="4" s="1"/>
  <c r="L9" i="4"/>
  <c r="O9" i="4" s="1"/>
  <c r="L10" i="4"/>
  <c r="O10" i="4"/>
  <c r="L11" i="4"/>
  <c r="O11" i="4" s="1"/>
  <c r="L12" i="4"/>
  <c r="O12" i="4" s="1"/>
  <c r="L13" i="4"/>
  <c r="O13" i="4" s="1"/>
  <c r="M8" i="4"/>
  <c r="M9" i="4"/>
  <c r="M11" i="4"/>
  <c r="M13" i="4"/>
  <c r="M15" i="4"/>
  <c r="M18" i="4"/>
  <c r="J8" i="4"/>
  <c r="K8" i="4"/>
  <c r="J9" i="4"/>
  <c r="K9" i="4"/>
  <c r="J10" i="4"/>
  <c r="K10" i="4" s="1"/>
  <c r="J11" i="4"/>
  <c r="J12" i="4"/>
  <c r="K12" i="4"/>
  <c r="J13" i="4"/>
  <c r="K13" i="4"/>
  <c r="J14" i="4"/>
  <c r="J15" i="4"/>
  <c r="J16" i="4"/>
  <c r="K16" i="4" s="1"/>
  <c r="J17" i="4"/>
  <c r="K17" i="4"/>
  <c r="J18" i="4"/>
  <c r="K18" i="4" s="1"/>
  <c r="J19" i="4"/>
  <c r="K19" i="4" s="1"/>
  <c r="J20" i="4"/>
  <c r="K20" i="4"/>
  <c r="J21" i="4"/>
  <c r="K21" i="4" s="1"/>
  <c r="J22" i="4"/>
  <c r="J23" i="4"/>
  <c r="J24" i="4"/>
  <c r="K24" i="4"/>
  <c r="J25" i="4"/>
  <c r="K25" i="4"/>
  <c r="J26" i="4"/>
  <c r="K26" i="4" s="1"/>
  <c r="J27" i="4"/>
  <c r="J28" i="4"/>
  <c r="K28" i="4"/>
  <c r="J29" i="4"/>
  <c r="K29" i="4"/>
  <c r="J30" i="4"/>
  <c r="J31" i="4"/>
  <c r="J32" i="4"/>
  <c r="K32" i="4" s="1"/>
  <c r="J33" i="4"/>
  <c r="K33" i="4"/>
  <c r="J34" i="4"/>
  <c r="K34" i="4" s="1"/>
  <c r="J35" i="4"/>
  <c r="K35" i="4" s="1"/>
  <c r="J36" i="4"/>
  <c r="K36" i="4"/>
  <c r="J37" i="4"/>
  <c r="K37" i="4" s="1"/>
  <c r="J38" i="4"/>
  <c r="J39" i="4"/>
  <c r="J40" i="4"/>
  <c r="K40" i="4"/>
  <c r="J41" i="4"/>
  <c r="K41" i="4"/>
  <c r="J42" i="4"/>
  <c r="K42" i="4" s="1"/>
  <c r="J43" i="4"/>
  <c r="J44" i="4"/>
  <c r="K44" i="4"/>
  <c r="J45" i="4"/>
  <c r="K45" i="4"/>
  <c r="J46" i="4"/>
  <c r="J47" i="4"/>
  <c r="J48" i="4"/>
  <c r="K48" i="4" s="1"/>
  <c r="J49" i="4"/>
  <c r="K49" i="4"/>
  <c r="J50" i="4"/>
  <c r="K50" i="4" s="1"/>
  <c r="J51" i="4"/>
  <c r="K51" i="4" s="1"/>
  <c r="J52" i="4"/>
  <c r="K52" i="4"/>
  <c r="J53" i="4"/>
  <c r="K53" i="4" s="1"/>
  <c r="J54" i="4"/>
  <c r="J55" i="4"/>
  <c r="J56" i="4"/>
  <c r="K56" i="4"/>
  <c r="J57" i="4"/>
  <c r="K57" i="4"/>
  <c r="J58" i="4"/>
  <c r="K58" i="4" s="1"/>
  <c r="J59" i="4"/>
  <c r="J60" i="4"/>
  <c r="K60" i="4"/>
  <c r="J61" i="4"/>
  <c r="K61" i="4"/>
  <c r="J62" i="4"/>
  <c r="J63" i="4"/>
  <c r="J64" i="4"/>
  <c r="K64" i="4" s="1"/>
  <c r="J65" i="4"/>
  <c r="K65" i="4"/>
  <c r="J66" i="4"/>
  <c r="K66" i="4" s="1"/>
  <c r="J67" i="4"/>
  <c r="K67" i="4" s="1"/>
  <c r="J68" i="4"/>
  <c r="K68" i="4"/>
  <c r="J69" i="4"/>
  <c r="K69" i="4" s="1"/>
  <c r="J70" i="4"/>
  <c r="J71" i="4"/>
  <c r="J72" i="4"/>
  <c r="K72" i="4"/>
  <c r="J73" i="4"/>
  <c r="K73" i="4"/>
  <c r="J74" i="4"/>
  <c r="K74" i="4" s="1"/>
  <c r="J75" i="4"/>
  <c r="J76" i="4"/>
  <c r="K76" i="4"/>
  <c r="J77" i="4"/>
  <c r="K77" i="4"/>
  <c r="J78" i="4"/>
  <c r="J79" i="4"/>
  <c r="J80" i="4"/>
  <c r="K80" i="4" s="1"/>
  <c r="J81" i="4"/>
  <c r="K81" i="4"/>
  <c r="J82" i="4"/>
  <c r="K82" i="4" s="1"/>
  <c r="J83" i="4"/>
  <c r="K83" i="4" s="1"/>
  <c r="J84" i="4"/>
  <c r="K84" i="4"/>
  <c r="J85" i="4"/>
  <c r="K85" i="4" s="1"/>
  <c r="J86" i="4"/>
  <c r="J87" i="4"/>
  <c r="J88" i="4"/>
  <c r="K88" i="4"/>
  <c r="J89" i="4"/>
  <c r="K89" i="4"/>
  <c r="J90" i="4"/>
  <c r="K90" i="4" s="1"/>
  <c r="J91" i="4"/>
  <c r="J92" i="4"/>
  <c r="K92" i="4"/>
  <c r="J93" i="4"/>
  <c r="K93" i="4"/>
  <c r="J94" i="4"/>
  <c r="J95" i="4"/>
  <c r="J96" i="4"/>
  <c r="K96" i="4" s="1"/>
  <c r="J97" i="4"/>
  <c r="K97" i="4"/>
  <c r="M97" i="4"/>
  <c r="K11" i="4"/>
  <c r="K14" i="4"/>
  <c r="K15" i="4"/>
  <c r="K22" i="4"/>
  <c r="K23" i="4"/>
  <c r="K27" i="4"/>
  <c r="K30" i="4"/>
  <c r="K31" i="4"/>
  <c r="K38" i="4"/>
  <c r="K39" i="4"/>
  <c r="K43" i="4"/>
  <c r="K46" i="4"/>
  <c r="K47" i="4"/>
  <c r="K54" i="4"/>
  <c r="K55" i="4"/>
  <c r="K59" i="4"/>
  <c r="K62" i="4"/>
  <c r="K63" i="4"/>
  <c r="K70" i="4"/>
  <c r="K71" i="4"/>
  <c r="K75" i="4"/>
  <c r="K78" i="4"/>
  <c r="K79" i="4"/>
  <c r="K86" i="4"/>
  <c r="K87" i="4"/>
  <c r="K91" i="4"/>
  <c r="K94" i="4"/>
  <c r="K95"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10" i="4"/>
  <c r="M12" i="4"/>
  <c r="M14" i="4"/>
  <c r="M16" i="4"/>
  <c r="M17"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F3" i="3"/>
  <c r="F7" i="2"/>
  <c r="D11" i="2"/>
  <c r="A9" i="2"/>
  <c r="A7" i="2"/>
  <c r="B5" i="2" s="1"/>
  <c r="B11" i="2" s="1"/>
  <c r="A6" i="2"/>
  <c r="A8" i="2"/>
  <c r="A10" i="2"/>
  <c r="A12" i="2"/>
  <c r="G4" i="4"/>
  <c r="Q7" i="3"/>
  <c r="Q45" i="3"/>
  <c r="Q29" i="3"/>
  <c r="Q17" i="3"/>
  <c r="Q9" i="3"/>
  <c r="O20" i="4"/>
  <c r="N61" i="4"/>
  <c r="O86" i="4"/>
  <c r="O64" i="4"/>
  <c r="O47" i="4"/>
  <c r="N19" i="4"/>
  <c r="N43" i="4"/>
  <c r="O53" i="4"/>
  <c r="N89" i="4"/>
  <c r="N49" i="4"/>
  <c r="N13" i="4"/>
  <c r="O41" i="4"/>
  <c r="O8" i="4"/>
  <c r="O68" i="4"/>
  <c r="O92" i="4"/>
  <c r="N40" i="4"/>
  <c r="O31" i="4"/>
  <c r="P31" i="4" s="1"/>
  <c r="N10" i="4"/>
  <c r="N44" i="4"/>
  <c r="N7" i="4"/>
  <c r="P7" i="4" s="1"/>
  <c r="O69" i="4"/>
  <c r="O78" i="4"/>
  <c r="P78" i="4" s="1"/>
  <c r="N28" i="4"/>
  <c r="O28" i="4"/>
  <c r="N34" i="4"/>
  <c r="O96" i="4"/>
  <c r="O76" i="4"/>
  <c r="O38" i="4"/>
  <c r="O27" i="4"/>
  <c r="O23" i="4"/>
  <c r="N23" i="4"/>
  <c r="N21" i="4"/>
  <c r="O21" i="4"/>
  <c r="P21" i="4" s="1"/>
  <c r="O16" i="4"/>
  <c r="P16" i="4" s="1"/>
  <c r="N35" i="4"/>
  <c r="O37" i="4"/>
  <c r="O67" i="4"/>
  <c r="O88" i="4"/>
  <c r="P88" i="4" s="1"/>
  <c r="O60" i="4"/>
  <c r="P60" i="4" s="1"/>
  <c r="O52" i="4"/>
  <c r="O36" i="4"/>
  <c r="O77" i="4"/>
  <c r="N72" i="4"/>
  <c r="O65" i="4"/>
  <c r="N51" i="4"/>
  <c r="O33" i="4"/>
  <c r="O24" i="4"/>
  <c r="N12" i="4"/>
  <c r="N94" i="4"/>
  <c r="N82" i="4"/>
  <c r="O75" i="4"/>
  <c r="K5" i="4"/>
  <c r="O71" i="4"/>
  <c r="P71" i="4" s="1"/>
  <c r="O85" i="4"/>
  <c r="N48" i="4"/>
  <c r="O87" i="4" l="1"/>
  <c r="P8" i="4"/>
  <c r="P64" i="4"/>
  <c r="P28" i="4"/>
  <c r="P61" i="4"/>
  <c r="P89" i="4"/>
  <c r="N30" i="4"/>
  <c r="P30" i="4" s="1"/>
  <c r="P53" i="4"/>
  <c r="P19" i="4"/>
  <c r="P92" i="4"/>
  <c r="O62" i="4"/>
  <c r="P68" i="4"/>
  <c r="N9" i="4"/>
  <c r="P9" i="4" s="1"/>
  <c r="O59" i="4"/>
  <c r="P59" i="4" s="1"/>
  <c r="P37" i="4"/>
  <c r="O83" i="4"/>
  <c r="N14" i="4"/>
  <c r="P14" i="4" s="1"/>
  <c r="P24" i="4"/>
  <c r="N57" i="4"/>
  <c r="P57" i="4" s="1"/>
  <c r="P47" i="4"/>
  <c r="P51" i="4"/>
  <c r="N45" i="4"/>
  <c r="P45" i="4" s="1"/>
  <c r="P75" i="4"/>
  <c r="P86" i="4"/>
  <c r="P44" i="4"/>
  <c r="P96" i="4"/>
  <c r="P52" i="4"/>
  <c r="P85" i="4"/>
  <c r="P77" i="4"/>
  <c r="N42" i="4"/>
  <c r="P42" i="4" s="1"/>
  <c r="P23" i="4"/>
  <c r="P67" i="4"/>
  <c r="P41" i="4"/>
  <c r="P35" i="4"/>
  <c r="N29" i="4"/>
  <c r="P29" i="4" s="1"/>
  <c r="O17" i="4"/>
  <c r="P17" i="4" s="1"/>
  <c r="P82" i="4"/>
  <c r="P40" i="4"/>
  <c r="O22" i="4"/>
  <c r="P22" i="4" s="1"/>
  <c r="P69" i="4"/>
  <c r="P12" i="4"/>
  <c r="P36" i="4"/>
  <c r="P33" i="4"/>
  <c r="P27" i="4"/>
  <c r="P38" i="4"/>
  <c r="P62" i="4"/>
  <c r="P43" i="4"/>
  <c r="P94" i="4"/>
  <c r="P87" i="4"/>
  <c r="P83" i="4"/>
  <c r="P65" i="4"/>
  <c r="P49" i="4"/>
  <c r="N58" i="4"/>
  <c r="P58" i="4" s="1"/>
  <c r="N95" i="4"/>
  <c r="P95" i="4" s="1"/>
  <c r="P13" i="4"/>
  <c r="N66" i="4"/>
  <c r="P66" i="4" s="1"/>
  <c r="N5" i="4"/>
  <c r="P5" i="4" s="1"/>
  <c r="O90" i="4"/>
  <c r="P90" i="4" s="1"/>
  <c r="P73" i="4"/>
  <c r="O25" i="4"/>
  <c r="P25" i="4" s="1"/>
  <c r="N46" i="4"/>
  <c r="P46" i="4" s="1"/>
  <c r="N93" i="4"/>
  <c r="P93" i="4" s="1"/>
  <c r="P72" i="4"/>
  <c r="P48" i="4"/>
  <c r="P76" i="4"/>
  <c r="N55" i="4"/>
  <c r="P55" i="4" s="1"/>
  <c r="O32" i="4"/>
  <c r="P32" i="4" s="1"/>
  <c r="O50" i="4"/>
  <c r="P50" i="4" s="1"/>
  <c r="P34" i="4"/>
  <c r="N91" i="4"/>
  <c r="P91" i="4" s="1"/>
  <c r="P10" i="4"/>
  <c r="N11" i="4"/>
  <c r="P11" i="4" s="1"/>
  <c r="O6" i="4"/>
  <c r="P6" i="4" s="1"/>
  <c r="O84" i="4"/>
  <c r="P84" i="4" s="1"/>
  <c r="N79" i="4"/>
  <c r="P79" i="4" s="1"/>
  <c r="O74" i="4"/>
  <c r="P74" i="4" s="1"/>
  <c r="O54" i="4"/>
  <c r="P54" i="4" s="1"/>
  <c r="P20" i="4"/>
  <c r="K4" i="4"/>
  <c r="H15" i="2"/>
  <c r="B13" i="2"/>
  <c r="Q3" i="3"/>
  <c r="E27" i="2" s="1"/>
  <c r="O26" i="4"/>
  <c r="P26" i="4" s="1"/>
  <c r="N81" i="4"/>
  <c r="P81" i="4" s="1"/>
  <c r="O56" i="4"/>
  <c r="P56" i="4" s="1"/>
  <c r="N70" i="4"/>
  <c r="P70" i="4" s="1"/>
  <c r="O3" i="3"/>
  <c r="N18" i="4"/>
  <c r="P18" i="4" s="1"/>
  <c r="O15" i="4"/>
  <c r="P15" i="4" s="1"/>
  <c r="O80" i="4"/>
  <c r="P80" i="4" s="1"/>
  <c r="O97" i="4"/>
  <c r="P97" i="4" s="1"/>
  <c r="N63" i="4"/>
  <c r="P63" i="4" s="1"/>
  <c r="O39" i="4"/>
  <c r="P39" i="4" s="1"/>
  <c r="N4" i="4" l="1"/>
  <c r="E28" i="2" s="1"/>
  <c r="O4" i="4"/>
  <c r="E29" i="2" s="1"/>
  <c r="P4" i="4"/>
  <c r="E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25" authorId="0" shapeId="0" xr:uid="{00000000-0006-0000-0100-000001000000}">
      <text>
        <r>
          <rPr>
            <b/>
            <sz val="8"/>
            <color indexed="81"/>
            <rFont val="Tahoma"/>
          </rPr>
          <t>Administrator:</t>
        </r>
        <r>
          <rPr>
            <sz val="8"/>
            <color indexed="81"/>
            <rFont val="Tahoma"/>
          </rPr>
          <t xml:space="preserve">
Only required where the line manager is not also the budget holder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Barnardos</author>
  </authors>
  <commentList>
    <comment ref="C4" authorId="0" shapeId="0" xr:uid="{00000000-0006-0000-0200-000001000000}">
      <text>
        <r>
          <rPr>
            <b/>
            <sz val="8"/>
            <color indexed="81"/>
            <rFont val="Tahoma"/>
          </rPr>
          <t xml:space="preserve">Barnardos:
</t>
        </r>
        <r>
          <rPr>
            <sz val="8"/>
            <color indexed="81"/>
            <rFont val="Tahoma"/>
            <family val="2"/>
          </rPr>
          <t>Please select an account code from drop down list.</t>
        </r>
      </text>
    </comment>
    <comment ref="D4" authorId="0" shapeId="0" xr:uid="{00000000-0006-0000-0200-000002000000}">
      <text>
        <r>
          <rPr>
            <b/>
            <sz val="8"/>
            <color indexed="81"/>
            <rFont val="Tahoma"/>
          </rPr>
          <t>Barnardos:</t>
        </r>
        <r>
          <rPr>
            <sz val="8"/>
            <color indexed="81"/>
            <rFont val="Tahoma"/>
          </rPr>
          <t xml:space="preserve">
When type of expense' is 'Other Expenses' insert relevant account code. A list of account codes are available from the coding register on BART.</t>
        </r>
      </text>
    </comment>
    <comment ref="E4" authorId="0" shapeId="0" xr:uid="{00000000-0006-0000-0200-000003000000}">
      <text>
        <r>
          <rPr>
            <b/>
            <sz val="8"/>
            <color indexed="81"/>
            <rFont val="Tahoma"/>
          </rPr>
          <t>Barnardos:</t>
        </r>
        <r>
          <rPr>
            <sz val="8"/>
            <color indexed="81"/>
            <rFont val="Tahoma"/>
          </rPr>
          <t xml:space="preserve">
Insert cost centre expense relates to (if different to the main cost centre on summary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Barnardos</author>
  </authors>
  <commentList>
    <comment ref="E5" authorId="0" shapeId="0" xr:uid="{00000000-0006-0000-0300-000001000000}">
      <text>
        <r>
          <rPr>
            <b/>
            <sz val="8"/>
            <color indexed="81"/>
            <rFont val="Tahoma"/>
          </rPr>
          <t>Barnardos:</t>
        </r>
        <r>
          <rPr>
            <sz val="8"/>
            <color indexed="81"/>
            <rFont val="Tahoma"/>
          </rPr>
          <t xml:space="preserve">
Choose 'vehicle type' from drop down list</t>
        </r>
      </text>
    </comment>
    <comment ref="I5" authorId="0" shapeId="0" xr:uid="{00000000-0006-0000-0300-000002000000}">
      <text>
        <r>
          <rPr>
            <b/>
            <sz val="8"/>
            <color indexed="81"/>
            <rFont val="Tahoma"/>
          </rPr>
          <t>Barnardos:</t>
        </r>
        <r>
          <rPr>
            <sz val="8"/>
            <color indexed="81"/>
            <rFont val="Tahoma"/>
          </rPr>
          <t xml:space="preserve">
Insert cost centre mileage relates to (if different to the main cost centre on summary sheet).</t>
        </r>
      </text>
    </comment>
  </commentList>
</comments>
</file>

<file path=xl/sharedStrings.xml><?xml version="1.0" encoding="utf-8"?>
<sst xmlns="http://schemas.openxmlformats.org/spreadsheetml/2006/main" count="147" uniqueCount="121">
  <si>
    <t>Staff/Volunteer/Other</t>
  </si>
  <si>
    <t>Name</t>
  </si>
  <si>
    <t>Employee Number (staff only)</t>
  </si>
  <si>
    <t>Department/Region</t>
  </si>
  <si>
    <t>Normal Cost Centre (Code)</t>
  </si>
  <si>
    <t>Email Address</t>
  </si>
  <si>
    <t>Vehicle Details</t>
  </si>
  <si>
    <t>Mileage</t>
  </si>
  <si>
    <t>Registration Number and Engine CC</t>
  </si>
  <si>
    <t>Car Make and Model</t>
  </si>
  <si>
    <t>Fleet Vehicle Opening Speedo Reading</t>
  </si>
  <si>
    <t>Fleet Vehicle Closing Speedo Reading</t>
  </si>
  <si>
    <t>Total Business Mileage since 1 April</t>
  </si>
  <si>
    <t>Business Miles Incurred This Month</t>
  </si>
  <si>
    <t>Total Business Mileage C/F YTD</t>
  </si>
  <si>
    <t>Total Expense Costs</t>
  </si>
  <si>
    <t>Postage (05901)</t>
  </si>
  <si>
    <t>Parking Fees &amp; Tolls (02506)</t>
  </si>
  <si>
    <t>Public Transport (02502)</t>
  </si>
  <si>
    <t>Accommodation (02503)</t>
  </si>
  <si>
    <t>Telephone Calls (05101)</t>
  </si>
  <si>
    <t>Meals (02504)</t>
  </si>
  <si>
    <t>Signed:</t>
  </si>
  <si>
    <t>Date:</t>
  </si>
  <si>
    <t>Approved By:
(Sign and print name)</t>
  </si>
  <si>
    <t>Job Title:</t>
  </si>
  <si>
    <t>Barnardo's Expense Claim Form</t>
  </si>
  <si>
    <t>Date</t>
  </si>
  <si>
    <t>Total Cost</t>
  </si>
  <si>
    <t>Vehicle Type</t>
  </si>
  <si>
    <t>Business Miles Travelled (per day)</t>
  </si>
  <si>
    <t>Business Miles claimed for Day</t>
  </si>
  <si>
    <t>Vehicle</t>
  </si>
  <si>
    <t>Account Code</t>
  </si>
  <si>
    <t>Private Car</t>
  </si>
  <si>
    <t>Motorcycle</t>
  </si>
  <si>
    <t>Bicycle</t>
  </si>
  <si>
    <t>02501</t>
  </si>
  <si>
    <t>02507</t>
  </si>
  <si>
    <t>Normal Daily Miles (Home to Work)</t>
  </si>
  <si>
    <t>Private Car + Passenger</t>
  </si>
  <si>
    <t>Totals</t>
  </si>
  <si>
    <t>Private Vehicle Amount Claimed</t>
  </si>
  <si>
    <t>Fleet Vehicle Amount Claimed</t>
  </si>
  <si>
    <t>Total Amount Claimed</t>
  </si>
  <si>
    <t>Mileage Rate (pence per mile)</t>
  </si>
  <si>
    <t>How to use this form</t>
  </si>
  <si>
    <t>Click here for Policies</t>
  </si>
  <si>
    <t>You can only type in the coloured areas. Use the tabs below (Summary, Expense Details and Mileage Details) to enter the details of the expenses to be claimed.
To print the form, click on each of the tabs below and click on the Print button in the toolbar. You do not need to print this Instruction sheet.</t>
  </si>
  <si>
    <t>Less than 10,000</t>
  </si>
  <si>
    <t>10,000 or greater</t>
  </si>
  <si>
    <t>Cumulative Business Miles</t>
  </si>
  <si>
    <t>Note: Your cumulative business miles has exceeded 10,000 so lower mileage rates apply.</t>
  </si>
  <si>
    <t>Field Checks</t>
  </si>
  <si>
    <r>
      <t xml:space="preserve">Note: Fields with </t>
    </r>
    <r>
      <rPr>
        <b/>
        <sz val="14"/>
        <color indexed="10"/>
        <rFont val="Gill Alt One MT"/>
        <family val="2"/>
      </rPr>
      <t>bold</t>
    </r>
    <r>
      <rPr>
        <sz val="14"/>
        <color indexed="10"/>
        <rFont val="Gill Alt One MT"/>
      </rPr>
      <t xml:space="preserve"> labels must be completed for the amount claimed to show.</t>
    </r>
  </si>
  <si>
    <t>Overall</t>
  </si>
  <si>
    <t>Address (if homebased)</t>
  </si>
  <si>
    <t>Other Cost Centre (if applicable)</t>
  </si>
  <si>
    <t>Expenses only</t>
  </si>
  <si>
    <t>Expenses plus Mileage</t>
  </si>
  <si>
    <t>Mileage Rate</t>
  </si>
  <si>
    <t>Expense and Mileage Costs</t>
  </si>
  <si>
    <t>Private Vehicle Mileage (02501)</t>
  </si>
  <si>
    <t>Fleet Vehicle Mileage (02507)</t>
  </si>
  <si>
    <t>Other Expenses</t>
  </si>
  <si>
    <t>Description</t>
  </si>
  <si>
    <t>Bank Details For First Claims (Sort Code, Account Name and Account No.)</t>
  </si>
  <si>
    <t>05901-Postage</t>
  </si>
  <si>
    <t>02506-Parking Fees and Tolls</t>
  </si>
  <si>
    <t>02502-Public Transport</t>
  </si>
  <si>
    <t>02503-Accommodation</t>
  </si>
  <si>
    <t>05101-Telephone Calls</t>
  </si>
  <si>
    <t>02504-Meals</t>
  </si>
  <si>
    <t xml:space="preserve">Type of Expense </t>
  </si>
  <si>
    <t>Journey Details</t>
  </si>
  <si>
    <t>Other Expenses Account Code (if applicable)</t>
  </si>
  <si>
    <t>Please complete cells highlighted in Grey</t>
  </si>
  <si>
    <t xml:space="preserve">A/C Payable Supplier Number </t>
  </si>
  <si>
    <t>Period Claim Relates From and To</t>
  </si>
  <si>
    <t>Reason For Journey</t>
  </si>
  <si>
    <t>From</t>
  </si>
  <si>
    <t>To</t>
  </si>
  <si>
    <t>Current VAT Rate</t>
  </si>
  <si>
    <t>Other Expenses (see attached for codings)</t>
  </si>
  <si>
    <t>Bed &amp; Breakfast (London)</t>
  </si>
  <si>
    <t>Bed &amp; Breakfast</t>
  </si>
  <si>
    <t>Breakfast</t>
  </si>
  <si>
    <t>Lunch</t>
  </si>
  <si>
    <t>Dinner</t>
  </si>
  <si>
    <t>02503</t>
  </si>
  <si>
    <t>02504</t>
  </si>
  <si>
    <t>Subsistence Limits £</t>
  </si>
  <si>
    <t>Click here for Instructions</t>
  </si>
  <si>
    <t>Line Manager</t>
  </si>
  <si>
    <t>Second signature by budget holder</t>
  </si>
  <si>
    <t>Passenger Names</t>
  </si>
  <si>
    <t>Fleet Car (Diesel: up to 1600 cc)</t>
  </si>
  <si>
    <t>Fleet Car (Diesel: 1601cc &amp; over)</t>
  </si>
  <si>
    <t>Gross Amount</t>
  </si>
  <si>
    <t>Nett Amount</t>
  </si>
  <si>
    <t>Must match receipts or VAT guidance</t>
  </si>
  <si>
    <r>
      <t xml:space="preserve">VAT Amount </t>
    </r>
    <r>
      <rPr>
        <b/>
        <sz val="10"/>
        <color indexed="9"/>
        <rFont val="Gill Alt One MT"/>
      </rPr>
      <t>See note above.</t>
    </r>
  </si>
  <si>
    <r>
      <rPr>
        <b/>
        <sz val="11.5"/>
        <rFont val="Gill Alt One MT"/>
      </rPr>
      <t>Pick</t>
    </r>
    <r>
      <rPr>
        <sz val="11.5"/>
        <rFont val="Gill Alt One MT"/>
      </rPr>
      <t xml:space="preserve"> a VAT %</t>
    </r>
  </si>
  <si>
    <t>If you use your own car for business purposes then you need to ensure you are legally covered to do so.</t>
  </si>
  <si>
    <t>When you sign the expense form, you are confirming that you have the following valid, un-expired documents in place.  You may be asked to provide documentary proof of this.</t>
  </si>
  <si>
    <t>Private Vehicles - Important Note</t>
  </si>
  <si>
    <t>Private Vehicle Usage Note</t>
  </si>
  <si>
    <t>2. Valid MOT</t>
  </si>
  <si>
    <r>
      <t xml:space="preserve">1. Valid Insurance certificate (with appropriate </t>
    </r>
    <r>
      <rPr>
        <b/>
        <sz val="10"/>
        <rFont val="Gill Alt One MT"/>
      </rPr>
      <t>business cover</t>
    </r>
    <r>
      <rPr>
        <sz val="10"/>
        <rFont val="Gill Alt One MT"/>
      </rPr>
      <t>)</t>
    </r>
  </si>
  <si>
    <t>3. Valid Driving licence</t>
  </si>
  <si>
    <r>
      <t>By signing</t>
    </r>
    <r>
      <rPr>
        <sz val="11"/>
        <rFont val="Gill Alt One MT"/>
        <family val="2"/>
      </rPr>
      <t xml:space="preserve">, </t>
    </r>
    <r>
      <rPr>
        <b/>
        <sz val="11"/>
        <rFont val="Gill Alt One MT"/>
      </rPr>
      <t>I confirm that all expenditure claimed was incurred by me and that my claim is in accordance with Barnardo's policies. I certify that when I use a vehicle not owned by Barnardo’s, the insurance policy covering that vehicle indemnifies Barnardo’s in the event of an accident while the vehicle is being used by me on Barnardo’s business and also that passenger liability and passenger negligence are covered.  My insurers are aware that I am in receipt of vehicle allowances (see guidance notes on the Instructions tab).</t>
    </r>
  </si>
  <si>
    <r>
      <t xml:space="preserve">You may </t>
    </r>
    <r>
      <rPr>
        <b/>
        <sz val="11"/>
        <rFont val="Gill Alt One MT"/>
      </rPr>
      <t>not</t>
    </r>
    <r>
      <rPr>
        <sz val="11"/>
        <rFont val="Gill Alt One MT"/>
      </rPr>
      <t xml:space="preserve"> use this form whilst waiting for private vehicle approval in iExpenses</t>
    </r>
  </si>
  <si>
    <t>UK Cities (New)</t>
  </si>
  <si>
    <t>Electric Car</t>
  </si>
  <si>
    <r>
      <t>X142 Nov2018</t>
    </r>
    <r>
      <rPr>
        <sz val="16"/>
        <rFont val="Gill Alt One MT"/>
        <family val="2"/>
      </rPr>
      <t>. Expense Details - Costs to exclude VAT (Attach all receipts)</t>
    </r>
  </si>
  <si>
    <t>X142 Nov 2018 - Mileage Details</t>
  </si>
  <si>
    <t>Version Nov 2018</t>
  </si>
  <si>
    <t>X142 April 2022</t>
  </si>
  <si>
    <t>Fleet Car (Petrol: up to 1400cc)</t>
  </si>
  <si>
    <t>Fleet Car (Petrol: 1401cc &amp; over)</t>
  </si>
  <si>
    <t xml:space="preserve">Agreed Mileage rate for TUPE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</si>
</sst>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0.00_ ;\-#,##0.00\ "/>
    <numFmt numFmtId="166" formatCode="00000"/>
  </numFmts>
  <fonts count="39">
    <font>
      <sz val="10"/>
      <name val="Gill Alt One MT"/>
    </font>
    <font>
      <sz val="10"/>
      <name val="Gill Alt One MT"/>
    </font>
    <font>
      <sz val="18"/>
      <name val="Gill Alt One MT"/>
    </font>
    <font>
      <b/>
      <sz val="10"/>
      <name val="Gill Alt One MT"/>
      <family val="2"/>
    </font>
    <font>
      <sz val="8"/>
      <name val="Gill Alt One MT"/>
    </font>
    <font>
      <sz val="16"/>
      <name val="Gill Alt One MT"/>
    </font>
    <font>
      <u/>
      <sz val="10"/>
      <color indexed="12"/>
      <name val="Gill Alt One MT"/>
    </font>
    <font>
      <b/>
      <sz val="10"/>
      <color indexed="9"/>
      <name val="Gill Alt One MT"/>
      <family val="2"/>
    </font>
    <font>
      <sz val="14"/>
      <color indexed="10"/>
      <name val="Gill Alt One MT"/>
    </font>
    <font>
      <b/>
      <sz val="14"/>
      <color indexed="10"/>
      <name val="Gill Alt One MT"/>
      <family val="2"/>
    </font>
    <font>
      <b/>
      <sz val="11"/>
      <name val="Gill Alt One MT"/>
      <family val="2"/>
    </font>
    <font>
      <sz val="11"/>
      <name val="Gill Alt One MT"/>
      <family val="2"/>
    </font>
    <font>
      <b/>
      <sz val="11"/>
      <color indexed="9"/>
      <name val="Gill Alt One MT"/>
      <family val="2"/>
    </font>
    <font>
      <sz val="16"/>
      <name val="Gill Alt One MT"/>
      <family val="2"/>
    </font>
    <font>
      <sz val="10"/>
      <color indexed="9"/>
      <name val="Gill Alt One MT"/>
    </font>
    <font>
      <sz val="11.5"/>
      <name val="Gill Alt One MT"/>
    </font>
    <font>
      <b/>
      <sz val="11.5"/>
      <name val="Gill Alt One MT"/>
    </font>
    <font>
      <sz val="10"/>
      <color indexed="10"/>
      <name val="Gill Alt One MT"/>
    </font>
    <font>
      <b/>
      <sz val="11.5"/>
      <name val="Gill Alt One MT"/>
      <family val="2"/>
    </font>
    <font>
      <sz val="16"/>
      <color indexed="9"/>
      <name val="Gill Alt One MT"/>
      <family val="2"/>
    </font>
    <font>
      <sz val="11.5"/>
      <name val="Gill Alt One MT"/>
      <family val="2"/>
    </font>
    <font>
      <b/>
      <sz val="12"/>
      <color indexed="10"/>
      <name val="Gill Alt One MT"/>
      <family val="2"/>
    </font>
    <font>
      <b/>
      <sz val="10"/>
      <color indexed="10"/>
      <name val="Gill Alt One MT"/>
      <family val="2"/>
    </font>
    <font>
      <b/>
      <i/>
      <sz val="12"/>
      <name val="Gill Alt One MT"/>
      <family val="2"/>
    </font>
    <font>
      <u/>
      <sz val="11"/>
      <color indexed="12"/>
      <name val="Gill Alt One MT"/>
    </font>
    <font>
      <sz val="8"/>
      <color indexed="81"/>
      <name val="Tahoma"/>
    </font>
    <font>
      <b/>
      <sz val="8"/>
      <color indexed="81"/>
      <name val="Tahoma"/>
    </font>
    <font>
      <sz val="8"/>
      <color indexed="81"/>
      <name val="Tahoma"/>
      <family val="2"/>
    </font>
    <font>
      <b/>
      <sz val="12"/>
      <name val="Gill Alt One MT"/>
      <family val="2"/>
    </font>
    <font>
      <sz val="9"/>
      <name val="Gill Alt One MT"/>
      <family val="2"/>
    </font>
    <font>
      <i/>
      <sz val="10"/>
      <name val="Gill Alt One MT"/>
    </font>
    <font>
      <sz val="10"/>
      <name val="Gill Alt One MT"/>
      <family val="2"/>
    </font>
    <font>
      <b/>
      <sz val="10"/>
      <color indexed="9"/>
      <name val="Gill Alt One MT"/>
    </font>
    <font>
      <b/>
      <i/>
      <sz val="9"/>
      <name val="Gill Alt One MT"/>
      <family val="2"/>
    </font>
    <font>
      <b/>
      <sz val="10"/>
      <name val="Gill Alt One MT"/>
    </font>
    <font>
      <b/>
      <sz val="11"/>
      <name val="Gill Alt One MT"/>
    </font>
    <font>
      <sz val="11"/>
      <name val="Gill Alt One MT"/>
    </font>
    <font>
      <sz val="11.5"/>
      <color rgb="FFFF0000"/>
      <name val="Gill Alt One MT"/>
    </font>
    <font>
      <b/>
      <sz val="10"/>
      <color rgb="FFFF0000"/>
      <name val="Gill Alt One MT"/>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99"/>
        <bgColor indexed="64"/>
      </patternFill>
    </fill>
  </fills>
  <borders count="43">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235">
    <xf numFmtId="0" fontId="0" fillId="0" borderId="0" xfId="0"/>
    <xf numFmtId="0" fontId="0" fillId="0" borderId="0" xfId="0" applyAlignment="1">
      <alignment vertical="top" wrapText="1"/>
    </xf>
    <xf numFmtId="0" fontId="0" fillId="0" borderId="0" xfId="0" applyBorder="1"/>
    <xf numFmtId="0" fontId="3" fillId="0" borderId="0" xfId="0" applyFont="1"/>
    <xf numFmtId="0" fontId="0" fillId="0" borderId="1" xfId="0" applyBorder="1"/>
    <xf numFmtId="0" fontId="3" fillId="0" borderId="2" xfId="0" applyFont="1" applyBorder="1"/>
    <xf numFmtId="0" fontId="0" fillId="0" borderId="3" xfId="0" applyBorder="1"/>
    <xf numFmtId="0" fontId="10" fillId="0" borderId="4" xfId="0" applyFont="1" applyBorder="1"/>
    <xf numFmtId="0" fontId="11" fillId="0" borderId="4" xfId="0" applyFont="1" applyBorder="1"/>
    <xf numFmtId="0" fontId="11" fillId="0" borderId="5" xfId="0" applyFont="1" applyBorder="1"/>
    <xf numFmtId="0" fontId="11" fillId="0" borderId="6" xfId="0" applyFont="1" applyBorder="1"/>
    <xf numFmtId="0" fontId="1" fillId="0" borderId="0" xfId="0" applyFont="1"/>
    <xf numFmtId="0" fontId="14" fillId="0" borderId="0" xfId="0" applyFont="1"/>
    <xf numFmtId="3" fontId="11" fillId="2" borderId="7" xfId="0" applyNumberFormat="1" applyFont="1" applyFill="1" applyBorder="1" applyProtection="1">
      <protection locked="0"/>
    </xf>
    <xf numFmtId="0" fontId="10" fillId="0" borderId="8" xfId="0" applyFont="1" applyBorder="1"/>
    <xf numFmtId="49" fontId="14" fillId="0" borderId="0" xfId="0" applyNumberFormat="1" applyFont="1" applyProtection="1">
      <protection hidden="1"/>
    </xf>
    <xf numFmtId="0" fontId="7" fillId="0" borderId="11" xfId="0" applyFont="1" applyBorder="1" applyAlignment="1">
      <alignment horizontal="left" wrapText="1"/>
    </xf>
    <xf numFmtId="0" fontId="2" fillId="0" borderId="0" xfId="0" applyFont="1" applyBorder="1" applyAlignment="1">
      <alignment horizontal="left"/>
    </xf>
    <xf numFmtId="0" fontId="15" fillId="0" borderId="12" xfId="0" applyFont="1" applyFill="1" applyBorder="1" applyAlignment="1">
      <alignment horizontal="left"/>
    </xf>
    <xf numFmtId="0" fontId="15" fillId="0" borderId="13" xfId="0" applyFont="1" applyFill="1" applyBorder="1" applyAlignment="1">
      <alignment horizontal="left"/>
    </xf>
    <xf numFmtId="0" fontId="0" fillId="0" borderId="0" xfId="0" applyAlignment="1">
      <alignment horizontal="left"/>
    </xf>
    <xf numFmtId="4" fontId="2" fillId="0" borderId="0" xfId="0" applyNumberFormat="1" applyFont="1" applyBorder="1" applyAlignment="1">
      <alignment horizontal="left"/>
    </xf>
    <xf numFmtId="0" fontId="5" fillId="0" borderId="11" xfId="0" applyFont="1" applyBorder="1" applyAlignment="1">
      <alignment horizontal="left"/>
    </xf>
    <xf numFmtId="0" fontId="0" fillId="0" borderId="11" xfId="0" applyBorder="1" applyAlignment="1">
      <alignment horizontal="left"/>
    </xf>
    <xf numFmtId="0" fontId="2" fillId="0" borderId="11" xfId="0" applyFont="1" applyBorder="1" applyAlignment="1">
      <alignment horizontal="left"/>
    </xf>
    <xf numFmtId="4" fontId="2" fillId="0" borderId="11" xfId="0" applyNumberFormat="1" applyFont="1" applyBorder="1" applyAlignment="1">
      <alignment horizontal="left"/>
    </xf>
    <xf numFmtId="0" fontId="15" fillId="3" borderId="14" xfId="0" applyFont="1" applyFill="1" applyBorder="1" applyAlignment="1">
      <alignment horizontal="left" vertical="top" wrapText="1"/>
    </xf>
    <xf numFmtId="0" fontId="15" fillId="3" borderId="15" xfId="0" applyFont="1" applyFill="1" applyBorder="1" applyAlignment="1">
      <alignment horizontal="left" vertical="top" wrapText="1"/>
    </xf>
    <xf numFmtId="0" fontId="15" fillId="3" borderId="16" xfId="0" applyFont="1" applyFill="1" applyBorder="1" applyAlignment="1">
      <alignment horizontal="left" vertical="top" wrapText="1"/>
    </xf>
    <xf numFmtId="0" fontId="15" fillId="3" borderId="17" xfId="0" applyFont="1" applyFill="1" applyBorder="1" applyAlignment="1">
      <alignment horizontal="left" vertical="top" wrapText="1"/>
    </xf>
    <xf numFmtId="3" fontId="15" fillId="0" borderId="5" xfId="0" applyNumberFormat="1" applyFont="1" applyBorder="1" applyAlignment="1">
      <alignment horizontal="left"/>
    </xf>
    <xf numFmtId="3" fontId="15" fillId="0" borderId="5" xfId="1" applyNumberFormat="1" applyFont="1" applyBorder="1" applyAlignment="1">
      <alignment horizontal="left"/>
    </xf>
    <xf numFmtId="0" fontId="15" fillId="0" borderId="2" xfId="0" applyFont="1" applyFill="1" applyBorder="1" applyAlignment="1" applyProtection="1">
      <alignment horizontal="left"/>
    </xf>
    <xf numFmtId="0" fontId="15" fillId="0" borderId="18" xfId="0" applyFont="1" applyBorder="1" applyAlignment="1">
      <alignment horizontal="left"/>
    </xf>
    <xf numFmtId="0" fontId="15" fillId="0" borderId="13" xfId="0" applyFont="1" applyBorder="1" applyAlignment="1">
      <alignment horizontal="left"/>
    </xf>
    <xf numFmtId="0" fontId="15" fillId="0" borderId="19" xfId="0" applyFont="1" applyBorder="1" applyAlignment="1">
      <alignment horizontal="left"/>
    </xf>
    <xf numFmtId="3" fontId="15" fillId="0" borderId="13" xfId="0" applyNumberFormat="1" applyFont="1" applyBorder="1" applyAlignment="1">
      <alignment horizontal="left"/>
    </xf>
    <xf numFmtId="3" fontId="15" fillId="0" borderId="19" xfId="1" applyNumberFormat="1" applyFont="1" applyBorder="1" applyAlignment="1">
      <alignment horizontal="left"/>
    </xf>
    <xf numFmtId="4" fontId="0" fillId="0" borderId="0" xfId="0" applyNumberFormat="1" applyAlignment="1">
      <alignment horizontal="left"/>
    </xf>
    <xf numFmtId="0" fontId="13" fillId="0" borderId="0" xfId="0" applyFont="1" applyBorder="1" applyAlignment="1">
      <alignment horizontal="left"/>
    </xf>
    <xf numFmtId="0" fontId="15" fillId="3" borderId="8" xfId="0" applyFont="1" applyFill="1" applyBorder="1" applyAlignment="1">
      <alignment horizontal="left" vertical="top" wrapText="1"/>
    </xf>
    <xf numFmtId="0" fontId="15" fillId="3" borderId="20" xfId="0" applyFont="1" applyFill="1" applyBorder="1" applyAlignment="1">
      <alignment horizontal="left" vertical="top" wrapText="1"/>
    </xf>
    <xf numFmtId="0" fontId="15" fillId="3" borderId="21" xfId="0" applyFont="1" applyFill="1" applyBorder="1" applyAlignment="1">
      <alignment horizontal="left" vertical="top" wrapText="1"/>
    </xf>
    <xf numFmtId="0" fontId="1" fillId="0" borderId="0" xfId="0" applyFont="1" applyAlignment="1">
      <alignment horizontal="left"/>
    </xf>
    <xf numFmtId="0" fontId="17" fillId="0" borderId="0" xfId="0" applyFont="1" applyAlignment="1">
      <alignment horizontal="left"/>
    </xf>
    <xf numFmtId="49" fontId="1" fillId="0" borderId="0" xfId="0" applyNumberFormat="1" applyFont="1" applyAlignment="1">
      <alignment horizontal="left"/>
    </xf>
    <xf numFmtId="0" fontId="14" fillId="0" borderId="0" xfId="0" applyFont="1" applyAlignment="1">
      <alignment horizontal="left"/>
    </xf>
    <xf numFmtId="0" fontId="13" fillId="0" borderId="0" xfId="0" applyFont="1" applyBorder="1" applyAlignment="1">
      <alignment horizontal="right"/>
    </xf>
    <xf numFmtId="0" fontId="15" fillId="3" borderId="22" xfId="0" applyFont="1" applyFill="1" applyBorder="1" applyAlignment="1">
      <alignment horizontal="right" vertical="top" wrapText="1"/>
    </xf>
    <xf numFmtId="4" fontId="15" fillId="2" borderId="5" xfId="0" applyNumberFormat="1" applyFont="1" applyFill="1" applyBorder="1" applyAlignment="1" applyProtection="1">
      <alignment horizontal="right"/>
      <protection locked="0"/>
    </xf>
    <xf numFmtId="4" fontId="15" fillId="0" borderId="19" xfId="0" applyNumberFormat="1" applyFont="1" applyFill="1" applyBorder="1" applyAlignment="1">
      <alignment horizontal="right"/>
    </xf>
    <xf numFmtId="4" fontId="15" fillId="0" borderId="18" xfId="0" applyNumberFormat="1" applyFont="1" applyFill="1" applyBorder="1" applyAlignment="1">
      <alignment horizontal="right"/>
    </xf>
    <xf numFmtId="0" fontId="0" fillId="0" borderId="0" xfId="0" applyAlignment="1">
      <alignment horizontal="right"/>
    </xf>
    <xf numFmtId="0" fontId="17" fillId="0" borderId="0" xfId="0" applyFont="1" applyAlignment="1">
      <alignment horizontal="right"/>
    </xf>
    <xf numFmtId="0" fontId="20" fillId="0" borderId="13" xfId="0" applyFont="1" applyFill="1" applyBorder="1" applyAlignment="1">
      <alignment horizontal="left"/>
    </xf>
    <xf numFmtId="14" fontId="11" fillId="2" borderId="5" xfId="0" applyNumberFormat="1" applyFont="1" applyFill="1" applyBorder="1" applyAlignment="1" applyProtection="1">
      <alignment horizontal="left"/>
      <protection locked="0"/>
    </xf>
    <xf numFmtId="0" fontId="19" fillId="0" borderId="0" xfId="0" applyFont="1" applyBorder="1" applyAlignment="1"/>
    <xf numFmtId="0" fontId="15" fillId="3" borderId="5" xfId="0" applyFont="1" applyFill="1" applyBorder="1" applyAlignment="1">
      <alignment vertical="top" wrapText="1"/>
    </xf>
    <xf numFmtId="0" fontId="20" fillId="0" borderId="13" xfId="0" applyFont="1" applyFill="1" applyBorder="1" applyAlignment="1"/>
    <xf numFmtId="0" fontId="1" fillId="0" borderId="0" xfId="0" applyFont="1" applyAlignment="1"/>
    <xf numFmtId="0" fontId="17" fillId="0" borderId="0" xfId="0" applyFont="1" applyAlignment="1"/>
    <xf numFmtId="0" fontId="0" fillId="0" borderId="0" xfId="0" applyAlignment="1"/>
    <xf numFmtId="0" fontId="14" fillId="0" borderId="0" xfId="0" applyFont="1" applyAlignment="1"/>
    <xf numFmtId="0" fontId="12" fillId="0" borderId="0" xfId="0" applyFont="1" applyBorder="1" applyAlignment="1">
      <alignment horizontal="left" wrapText="1"/>
    </xf>
    <xf numFmtId="0" fontId="16" fillId="3" borderId="23" xfId="0" applyFont="1" applyFill="1" applyBorder="1" applyAlignment="1">
      <alignment horizontal="right" vertical="top" wrapText="1"/>
    </xf>
    <xf numFmtId="165" fontId="16" fillId="0" borderId="7" xfId="1" applyNumberFormat="1" applyFont="1" applyBorder="1" applyAlignment="1">
      <alignment horizontal="right"/>
    </xf>
    <xf numFmtId="165" fontId="16" fillId="0" borderId="24" xfId="1" applyNumberFormat="1" applyFont="1" applyBorder="1" applyAlignment="1">
      <alignment horizontal="right"/>
    </xf>
    <xf numFmtId="4" fontId="15" fillId="0" borderId="2" xfId="0" applyNumberFormat="1" applyFont="1" applyFill="1" applyBorder="1" applyAlignment="1" applyProtection="1">
      <alignment horizontal="right"/>
    </xf>
    <xf numFmtId="165" fontId="15" fillId="0" borderId="2" xfId="1" applyNumberFormat="1" applyFont="1" applyFill="1" applyBorder="1" applyAlignment="1" applyProtection="1">
      <alignment horizontal="right"/>
    </xf>
    <xf numFmtId="165" fontId="15" fillId="0" borderId="5" xfId="1" applyNumberFormat="1" applyFont="1" applyFill="1" applyBorder="1" applyAlignment="1" applyProtection="1">
      <alignment horizontal="right"/>
    </xf>
    <xf numFmtId="4" fontId="15" fillId="0" borderId="13" xfId="0" applyNumberFormat="1" applyFont="1" applyBorder="1" applyAlignment="1">
      <alignment horizontal="right"/>
    </xf>
    <xf numFmtId="165" fontId="15" fillId="0" borderId="19" xfId="1" applyNumberFormat="1" applyFont="1" applyBorder="1" applyAlignment="1">
      <alignment horizontal="right"/>
    </xf>
    <xf numFmtId="0" fontId="15" fillId="3" borderId="16" xfId="0" applyFont="1" applyFill="1" applyBorder="1" applyAlignment="1">
      <alignment horizontal="right" vertical="top" wrapText="1"/>
    </xf>
    <xf numFmtId="0" fontId="15" fillId="3" borderId="17" xfId="0" applyFont="1" applyFill="1" applyBorder="1" applyAlignment="1">
      <alignment horizontal="right" vertical="top" wrapText="1"/>
    </xf>
    <xf numFmtId="4" fontId="15" fillId="3" borderId="17" xfId="0" applyNumberFormat="1" applyFont="1" applyFill="1" applyBorder="1" applyAlignment="1">
      <alignment horizontal="right" vertical="top" wrapText="1"/>
    </xf>
    <xf numFmtId="49" fontId="11" fillId="2" borderId="2" xfId="0" applyNumberFormat="1" applyFont="1" applyFill="1" applyBorder="1" applyAlignment="1" applyProtection="1">
      <alignment horizontal="left"/>
      <protection locked="0"/>
    </xf>
    <xf numFmtId="166" fontId="11" fillId="2" borderId="2" xfId="0" applyNumberFormat="1" applyFont="1" applyFill="1" applyBorder="1" applyAlignment="1" applyProtection="1">
      <alignment horizontal="left"/>
      <protection locked="0"/>
    </xf>
    <xf numFmtId="0" fontId="0" fillId="4" borderId="0" xfId="0" applyFill="1"/>
    <xf numFmtId="0" fontId="5" fillId="4" borderId="25" xfId="0" applyFont="1" applyFill="1" applyBorder="1"/>
    <xf numFmtId="0" fontId="0" fillId="4" borderId="26" xfId="0" applyFill="1" applyBorder="1"/>
    <xf numFmtId="0" fontId="0" fillId="4" borderId="27" xfId="0" applyNumberFormat="1" applyFill="1" applyBorder="1" applyAlignment="1">
      <alignment horizontal="left" vertical="top" wrapText="1"/>
    </xf>
    <xf numFmtId="0" fontId="0" fillId="4" borderId="0" xfId="0" applyNumberFormat="1" applyFill="1" applyBorder="1" applyAlignment="1">
      <alignment horizontal="left" vertical="top" wrapText="1"/>
    </xf>
    <xf numFmtId="0" fontId="0" fillId="4" borderId="28" xfId="0" applyNumberFormat="1" applyFill="1" applyBorder="1" applyAlignment="1">
      <alignment horizontal="left" vertical="top" wrapText="1"/>
    </xf>
    <xf numFmtId="0" fontId="0" fillId="4" borderId="0" xfId="0" applyNumberFormat="1" applyFill="1" applyBorder="1" applyAlignment="1">
      <alignment vertical="top" wrapText="1"/>
    </xf>
    <xf numFmtId="0" fontId="0" fillId="4" borderId="0" xfId="0" applyFill="1" applyBorder="1"/>
    <xf numFmtId="0" fontId="0" fillId="4" borderId="28" xfId="0" applyNumberFormat="1" applyFill="1" applyBorder="1" applyAlignment="1">
      <alignment vertical="top" wrapText="1"/>
    </xf>
    <xf numFmtId="0" fontId="0" fillId="4" borderId="27" xfId="0" applyNumberFormat="1" applyFill="1" applyBorder="1" applyAlignment="1">
      <alignment vertical="top" wrapText="1"/>
    </xf>
    <xf numFmtId="0" fontId="6" fillId="4" borderId="27" xfId="2" applyNumberFormat="1" applyFill="1" applyBorder="1" applyAlignment="1" applyProtection="1">
      <alignment vertical="top" wrapText="1"/>
    </xf>
    <xf numFmtId="0" fontId="0" fillId="4" borderId="17" xfId="0" applyNumberFormat="1" applyFill="1" applyBorder="1" applyAlignment="1">
      <alignment vertical="top" wrapText="1"/>
    </xf>
    <xf numFmtId="0" fontId="0" fillId="4" borderId="11" xfId="0" applyNumberFormat="1" applyFill="1" applyBorder="1" applyAlignment="1">
      <alignment vertical="top" wrapText="1"/>
    </xf>
    <xf numFmtId="0" fontId="0" fillId="4" borderId="15" xfId="0" applyNumberFormat="1" applyFill="1" applyBorder="1" applyAlignment="1">
      <alignment vertical="top" wrapText="1"/>
    </xf>
    <xf numFmtId="0" fontId="0" fillId="4" borderId="5" xfId="0" applyFill="1" applyBorder="1"/>
    <xf numFmtId="0" fontId="3" fillId="4" borderId="5" xfId="0" applyFont="1" applyFill="1" applyBorder="1" applyAlignment="1">
      <alignment horizontal="left" wrapText="1"/>
    </xf>
    <xf numFmtId="0" fontId="3" fillId="4" borderId="5" xfId="0" applyFont="1" applyFill="1" applyBorder="1" applyAlignment="1">
      <alignment horizontal="right"/>
    </xf>
    <xf numFmtId="0" fontId="3" fillId="4" borderId="5" xfId="0" applyFont="1" applyFill="1" applyBorder="1" applyAlignment="1">
      <alignment horizontal="right" wrapText="1"/>
    </xf>
    <xf numFmtId="0" fontId="0" fillId="4" borderId="5" xfId="0" applyFill="1" applyBorder="1" applyAlignment="1">
      <alignment horizontal="left"/>
    </xf>
    <xf numFmtId="0" fontId="0" fillId="4" borderId="5" xfId="0" applyFill="1" applyBorder="1" applyProtection="1"/>
    <xf numFmtId="0" fontId="0" fillId="4" borderId="5" xfId="0" applyFill="1" applyBorder="1" applyAlignment="1">
      <alignment horizontal="left" wrapText="1"/>
    </xf>
    <xf numFmtId="49" fontId="0" fillId="0" borderId="5" xfId="0" quotePrefix="1" applyNumberFormat="1" applyBorder="1" applyAlignment="1">
      <alignment horizontal="right"/>
    </xf>
    <xf numFmtId="0" fontId="24" fillId="4" borderId="0" xfId="2" applyNumberFormat="1" applyFont="1" applyFill="1" applyBorder="1" applyAlignment="1" applyProtection="1">
      <alignment horizontal="center" vertical="top" wrapText="1"/>
    </xf>
    <xf numFmtId="166" fontId="18" fillId="4" borderId="5" xfId="0" applyNumberFormat="1" applyFont="1" applyFill="1" applyBorder="1" applyAlignment="1" applyProtection="1">
      <alignment horizontal="left" vertical="center"/>
      <protection locked="0"/>
    </xf>
    <xf numFmtId="164" fontId="15" fillId="2" borderId="4" xfId="0" applyNumberFormat="1" applyFont="1" applyFill="1" applyBorder="1" applyAlignment="1" applyProtection="1">
      <alignment horizontal="left" shrinkToFit="1"/>
      <protection locked="0"/>
    </xf>
    <xf numFmtId="0" fontId="15" fillId="2" borderId="5" xfId="0" applyFont="1" applyFill="1" applyBorder="1" applyAlignment="1" applyProtection="1">
      <alignment horizontal="left" shrinkToFit="1"/>
      <protection locked="0"/>
    </xf>
    <xf numFmtId="49" fontId="15" fillId="2" borderId="3" xfId="0" applyNumberFormat="1" applyFont="1" applyFill="1" applyBorder="1" applyAlignment="1" applyProtection="1">
      <alignment horizontal="left" wrapText="1"/>
      <protection locked="0"/>
    </xf>
    <xf numFmtId="14" fontId="15" fillId="2" borderId="4" xfId="0" applyNumberFormat="1" applyFont="1" applyFill="1" applyBorder="1" applyAlignment="1" applyProtection="1">
      <alignment horizontal="left" vertical="top" wrapText="1" shrinkToFit="1"/>
      <protection locked="0"/>
    </xf>
    <xf numFmtId="0" fontId="15" fillId="2" borderId="3" xfId="0" applyNumberFormat="1" applyFont="1" applyFill="1" applyBorder="1" applyAlignment="1" applyProtection="1">
      <alignment horizontal="left" vertical="top" wrapText="1" shrinkToFit="1"/>
      <protection locked="0"/>
    </xf>
    <xf numFmtId="0" fontId="15" fillId="2" borderId="5" xfId="0" applyNumberFormat="1" applyFont="1" applyFill="1" applyBorder="1" applyAlignment="1" applyProtection="1">
      <alignment horizontal="left" vertical="top" wrapText="1" shrinkToFit="1"/>
      <protection locked="0"/>
    </xf>
    <xf numFmtId="0" fontId="15" fillId="2" borderId="2" xfId="0" applyNumberFormat="1" applyFont="1" applyFill="1" applyBorder="1" applyAlignment="1" applyProtection="1">
      <alignment horizontal="left" vertical="top" wrapText="1" shrinkToFit="1"/>
      <protection locked="0"/>
    </xf>
    <xf numFmtId="0" fontId="15" fillId="2" borderId="5" xfId="0" quotePrefix="1" applyNumberFormat="1" applyFont="1" applyFill="1" applyBorder="1" applyAlignment="1" applyProtection="1">
      <alignment horizontal="left" vertical="top" wrapText="1" shrinkToFit="1"/>
      <protection locked="0"/>
    </xf>
    <xf numFmtId="49" fontId="15" fillId="2" borderId="3" xfId="0" applyNumberFormat="1" applyFont="1" applyFill="1" applyBorder="1" applyAlignment="1" applyProtection="1">
      <alignment horizontal="left" vertical="top" wrapText="1"/>
      <protection locked="0"/>
    </xf>
    <xf numFmtId="49" fontId="15" fillId="2" borderId="5" xfId="0" applyNumberFormat="1" applyFont="1" applyFill="1" applyBorder="1" applyAlignment="1" applyProtection="1">
      <alignment horizontal="left" vertical="top" wrapText="1"/>
      <protection locked="0"/>
    </xf>
    <xf numFmtId="0" fontId="15" fillId="2" borderId="3" xfId="0" applyNumberFormat="1" applyFont="1" applyFill="1" applyBorder="1" applyAlignment="1" applyProtection="1">
      <alignment horizontal="left" vertical="top" wrapText="1"/>
      <protection locked="0"/>
    </xf>
    <xf numFmtId="0" fontId="15" fillId="2" borderId="5" xfId="0" applyNumberFormat="1" applyFont="1" applyFill="1" applyBorder="1" applyAlignment="1" applyProtection="1">
      <alignment horizontal="left" vertical="top" wrapText="1"/>
      <protection locked="0"/>
    </xf>
    <xf numFmtId="0" fontId="15" fillId="0" borderId="29" xfId="0" applyFont="1" applyFill="1" applyBorder="1" applyAlignment="1">
      <alignment horizontal="left"/>
    </xf>
    <xf numFmtId="0" fontId="15" fillId="0" borderId="29" xfId="0" applyFont="1" applyBorder="1" applyAlignment="1">
      <alignment horizontal="left"/>
    </xf>
    <xf numFmtId="166" fontId="18" fillId="2" borderId="5" xfId="0" applyNumberFormat="1" applyFont="1" applyFill="1" applyBorder="1" applyAlignment="1" applyProtection="1">
      <alignment vertical="center"/>
      <protection locked="0"/>
    </xf>
    <xf numFmtId="0" fontId="28" fillId="0" borderId="5" xfId="0" applyNumberFormat="1" applyFont="1" applyFill="1" applyBorder="1" applyAlignment="1" applyProtection="1">
      <alignment horizontal="left"/>
    </xf>
    <xf numFmtId="0" fontId="13" fillId="0" borderId="0" xfId="0" applyFont="1" applyBorder="1" applyAlignment="1" applyProtection="1">
      <alignment horizontal="right"/>
    </xf>
    <xf numFmtId="0" fontId="15" fillId="3" borderId="21" xfId="0" applyFont="1" applyFill="1" applyBorder="1" applyAlignment="1" applyProtection="1">
      <alignment horizontal="right" vertical="top" wrapText="1"/>
    </xf>
    <xf numFmtId="4" fontId="15" fillId="0" borderId="18" xfId="0" applyNumberFormat="1" applyFont="1" applyFill="1" applyBorder="1" applyAlignment="1" applyProtection="1">
      <alignment horizontal="right"/>
    </xf>
    <xf numFmtId="4" fontId="15" fillId="2" borderId="5" xfId="0" applyNumberFormat="1" applyFont="1" applyFill="1" applyBorder="1" applyAlignment="1" applyProtection="1">
      <alignment horizontal="right"/>
    </xf>
    <xf numFmtId="0" fontId="0" fillId="0" borderId="0" xfId="0" applyAlignment="1" applyProtection="1">
      <alignment horizontal="right"/>
    </xf>
    <xf numFmtId="0" fontId="17" fillId="0" borderId="0" xfId="0" applyFont="1" applyAlignment="1" applyProtection="1">
      <alignment horizontal="right"/>
    </xf>
    <xf numFmtId="49" fontId="0" fillId="0" borderId="5" xfId="0" applyNumberFormat="1" applyBorder="1" applyAlignment="1">
      <alignment horizontal="right"/>
    </xf>
    <xf numFmtId="0" fontId="11" fillId="0" borderId="16" xfId="0" applyFont="1" applyBorder="1" applyAlignment="1">
      <alignment vertical="center"/>
    </xf>
    <xf numFmtId="0" fontId="11" fillId="0" borderId="5" xfId="0" applyFont="1" applyBorder="1" applyAlignment="1">
      <alignment vertical="center"/>
    </xf>
    <xf numFmtId="0" fontId="11" fillId="2" borderId="2" xfId="0" applyFont="1" applyFill="1" applyBorder="1" applyAlignment="1" applyProtection="1">
      <protection locked="0"/>
    </xf>
    <xf numFmtId="0" fontId="11" fillId="0" borderId="2" xfId="0" applyFont="1" applyFill="1" applyBorder="1" applyAlignment="1" applyProtection="1">
      <alignment horizontal="center"/>
    </xf>
    <xf numFmtId="0" fontId="0" fillId="4" borderId="5" xfId="0" applyFill="1" applyBorder="1" applyAlignment="1">
      <alignment horizontal="left" vertical="top" wrapText="1"/>
    </xf>
    <xf numFmtId="0" fontId="30" fillId="4" borderId="5" xfId="0" applyFont="1" applyFill="1" applyBorder="1" applyAlignment="1" applyProtection="1">
      <alignment vertical="top"/>
    </xf>
    <xf numFmtId="49" fontId="0" fillId="0" borderId="5" xfId="0" quotePrefix="1" applyNumberFormat="1" applyBorder="1" applyAlignment="1">
      <alignment horizontal="right" vertical="top"/>
    </xf>
    <xf numFmtId="0" fontId="6" fillId="4" borderId="27" xfId="2" applyFill="1" applyBorder="1" applyAlignment="1" applyProtection="1"/>
    <xf numFmtId="49" fontId="14" fillId="5" borderId="0" xfId="0" applyNumberFormat="1" applyFont="1" applyFill="1" applyProtection="1">
      <protection hidden="1"/>
    </xf>
    <xf numFmtId="0" fontId="14" fillId="5" borderId="0" xfId="0" applyFont="1" applyFill="1"/>
    <xf numFmtId="0" fontId="37" fillId="0" borderId="0" xfId="0" applyFont="1"/>
    <xf numFmtId="0" fontId="11" fillId="0" borderId="0" xfId="0" applyFont="1" applyBorder="1" applyAlignment="1">
      <alignment horizontal="left"/>
    </xf>
    <xf numFmtId="0" fontId="11" fillId="0" borderId="30" xfId="0" applyFont="1" applyFill="1" applyBorder="1" applyAlignment="1" applyProtection="1">
      <alignment wrapText="1"/>
    </xf>
    <xf numFmtId="0" fontId="0" fillId="0" borderId="7" xfId="0" applyBorder="1"/>
    <xf numFmtId="0" fontId="11" fillId="6" borderId="31" xfId="0" applyFont="1" applyFill="1" applyBorder="1" applyAlignment="1" applyProtection="1">
      <protection locked="0"/>
    </xf>
    <xf numFmtId="0" fontId="11" fillId="6" borderId="32" xfId="0" applyFont="1" applyFill="1" applyBorder="1" applyAlignment="1" applyProtection="1">
      <protection locked="0"/>
    </xf>
    <xf numFmtId="0" fontId="37" fillId="0" borderId="0" xfId="0" applyFont="1" applyAlignment="1">
      <alignment vertical="top" wrapText="1"/>
    </xf>
    <xf numFmtId="0" fontId="37" fillId="4" borderId="0" xfId="0" applyFont="1" applyFill="1"/>
    <xf numFmtId="0" fontId="37" fillId="7" borderId="0" xfId="0" applyFont="1" applyFill="1"/>
    <xf numFmtId="3" fontId="15" fillId="6" borderId="5" xfId="0" applyNumberFormat="1" applyFont="1" applyFill="1" applyBorder="1" applyAlignment="1" applyProtection="1">
      <alignment horizontal="right"/>
      <protection locked="0"/>
    </xf>
    <xf numFmtId="4" fontId="15" fillId="0" borderId="5" xfId="0" applyNumberFormat="1" applyFont="1" applyFill="1" applyBorder="1" applyAlignment="1" applyProtection="1">
      <alignment horizontal="right"/>
    </xf>
    <xf numFmtId="2" fontId="15" fillId="0" borderId="7" xfId="0" applyNumberFormat="1" applyFont="1" applyFill="1" applyBorder="1" applyAlignment="1" applyProtection="1">
      <alignment horizontal="right"/>
    </xf>
    <xf numFmtId="0" fontId="38" fillId="7" borderId="0" xfId="0" applyFont="1" applyFill="1" applyBorder="1" applyAlignment="1">
      <alignment horizontal="center" wrapText="1"/>
    </xf>
    <xf numFmtId="4" fontId="15" fillId="0" borderId="33" xfId="0" applyNumberFormat="1" applyFont="1" applyFill="1" applyBorder="1" applyAlignment="1">
      <alignment horizontal="right"/>
    </xf>
    <xf numFmtId="2" fontId="15" fillId="0" borderId="5" xfId="0" applyNumberFormat="1" applyFont="1" applyBorder="1" applyAlignment="1">
      <alignment vertical="center"/>
    </xf>
    <xf numFmtId="0" fontId="0" fillId="0" borderId="5" xfId="0" applyFill="1" applyBorder="1" applyProtection="1"/>
    <xf numFmtId="0" fontId="33" fillId="8" borderId="33" xfId="0" applyFont="1" applyFill="1" applyBorder="1" applyAlignment="1">
      <alignment horizontal="center"/>
    </xf>
    <xf numFmtId="0" fontId="29" fillId="8" borderId="0" xfId="0" applyFont="1" applyFill="1" applyBorder="1" applyAlignment="1">
      <alignment horizontal="right"/>
    </xf>
    <xf numFmtId="0" fontId="31" fillId="8" borderId="0" xfId="0" applyFont="1" applyFill="1" applyBorder="1" applyAlignment="1">
      <alignment horizontal="left"/>
    </xf>
    <xf numFmtId="0" fontId="5" fillId="8" borderId="0" xfId="0" applyFont="1" applyFill="1" applyBorder="1" applyAlignment="1">
      <alignment horizontal="left"/>
    </xf>
    <xf numFmtId="0" fontId="2" fillId="8" borderId="0" xfId="0" applyFont="1" applyFill="1" applyBorder="1" applyAlignment="1">
      <alignment horizontal="left"/>
    </xf>
    <xf numFmtId="0" fontId="34" fillId="4" borderId="0" xfId="0" applyFont="1" applyFill="1"/>
    <xf numFmtId="0" fontId="6" fillId="4" borderId="0" xfId="2" applyNumberFormat="1" applyFill="1" applyBorder="1" applyAlignment="1" applyProtection="1">
      <alignment vertical="top" wrapText="1"/>
    </xf>
    <xf numFmtId="0" fontId="0" fillId="4" borderId="28" xfId="0" applyFill="1" applyBorder="1"/>
    <xf numFmtId="0" fontId="0" fillId="0" borderId="5" xfId="0" applyFill="1" applyBorder="1" applyAlignment="1">
      <alignment horizontal="left"/>
    </xf>
    <xf numFmtId="165" fontId="11" fillId="0" borderId="5" xfId="1" applyNumberFormat="1" applyFont="1" applyBorder="1" applyProtection="1"/>
    <xf numFmtId="165" fontId="11" fillId="0" borderId="9" xfId="1" applyNumberFormat="1" applyFont="1" applyBorder="1" applyProtection="1"/>
    <xf numFmtId="165" fontId="11" fillId="0" borderId="10" xfId="1" applyNumberFormat="1" applyFont="1" applyBorder="1" applyProtection="1"/>
    <xf numFmtId="3" fontId="11" fillId="0" borderId="7" xfId="0" applyNumberFormat="1" applyFont="1" applyBorder="1" applyProtection="1"/>
    <xf numFmtId="0" fontId="36" fillId="7" borderId="0" xfId="0" applyFont="1" applyFill="1" applyAlignment="1">
      <alignment horizontal="left"/>
    </xf>
    <xf numFmtId="2" fontId="0" fillId="4" borderId="2" xfId="0" applyNumberFormat="1" applyFill="1" applyBorder="1" applyAlignment="1" applyProtection="1">
      <alignment horizontal="center"/>
    </xf>
    <xf numFmtId="2" fontId="0" fillId="4" borderId="3" xfId="0" applyNumberFormat="1" applyFill="1" applyBorder="1" applyAlignment="1" applyProtection="1">
      <alignment horizontal="center"/>
    </xf>
    <xf numFmtId="2" fontId="0" fillId="4" borderId="2" xfId="0" applyNumberFormat="1" applyFill="1" applyBorder="1" applyAlignment="1">
      <alignment horizontal="center"/>
    </xf>
    <xf numFmtId="2" fontId="0" fillId="4" borderId="3" xfId="0" applyNumberFormat="1" applyFill="1" applyBorder="1" applyAlignment="1">
      <alignment horizontal="center"/>
    </xf>
    <xf numFmtId="0" fontId="0" fillId="4" borderId="27" xfId="0" applyNumberFormat="1" applyFill="1" applyBorder="1" applyAlignment="1">
      <alignment horizontal="left" vertical="top" wrapText="1"/>
    </xf>
    <xf numFmtId="0" fontId="0" fillId="4" borderId="0" xfId="0" applyNumberFormat="1" applyFill="1" applyBorder="1" applyAlignment="1">
      <alignment horizontal="left" vertical="top" wrapText="1"/>
    </xf>
    <xf numFmtId="0" fontId="0" fillId="4" borderId="28" xfId="0" applyNumberFormat="1" applyFill="1" applyBorder="1" applyAlignment="1">
      <alignment horizontal="left" vertical="top" wrapText="1"/>
    </xf>
    <xf numFmtId="0" fontId="3" fillId="4" borderId="5" xfId="0" applyFont="1" applyFill="1" applyBorder="1" applyAlignment="1">
      <alignment horizontal="left"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10" fillId="0" borderId="40" xfId="0" applyFont="1" applyFill="1" applyBorder="1" applyAlignment="1">
      <alignment horizontal="left" vertical="center"/>
    </xf>
    <xf numFmtId="0" fontId="0" fillId="0" borderId="41" xfId="0" applyBorder="1" applyAlignment="1">
      <alignment horizontal="left" vertical="center"/>
    </xf>
    <xf numFmtId="0" fontId="12" fillId="0" borderId="29" xfId="0" applyFont="1" applyBorder="1" applyAlignment="1">
      <alignment horizontal="left"/>
    </xf>
    <xf numFmtId="0" fontId="12" fillId="0" borderId="19" xfId="0" applyFont="1" applyBorder="1" applyAlignment="1">
      <alignment horizontal="left"/>
    </xf>
    <xf numFmtId="0" fontId="12" fillId="0" borderId="24" xfId="0" applyFont="1" applyBorder="1" applyAlignment="1">
      <alignment horizontal="left"/>
    </xf>
    <xf numFmtId="3" fontId="11" fillId="2" borderId="5" xfId="0" applyNumberFormat="1" applyFont="1" applyFill="1" applyBorder="1" applyAlignment="1" applyProtection="1">
      <alignment horizontal="left"/>
      <protection locked="0"/>
    </xf>
    <xf numFmtId="0" fontId="36" fillId="9" borderId="27" xfId="0" applyFont="1" applyFill="1" applyBorder="1" applyAlignment="1">
      <alignment horizontal="left" vertical="center" wrapText="1"/>
    </xf>
    <xf numFmtId="0" fontId="11" fillId="9" borderId="0" xfId="0" applyFont="1" applyFill="1" applyBorder="1"/>
    <xf numFmtId="0" fontId="11" fillId="9" borderId="32" xfId="0" applyFont="1" applyFill="1" applyBorder="1"/>
    <xf numFmtId="0" fontId="11" fillId="9" borderId="27" xfId="0" applyFont="1" applyFill="1" applyBorder="1"/>
    <xf numFmtId="0" fontId="11" fillId="9" borderId="0" xfId="0" applyFont="1" applyFill="1"/>
    <xf numFmtId="0" fontId="11" fillId="9" borderId="17" xfId="0" applyFont="1" applyFill="1" applyBorder="1"/>
    <xf numFmtId="0" fontId="11" fillId="9" borderId="11" xfId="0" applyFont="1" applyFill="1" applyBorder="1"/>
    <xf numFmtId="0" fontId="11" fillId="9" borderId="35" xfId="0" applyFont="1" applyFill="1" applyBorder="1"/>
    <xf numFmtId="0" fontId="23" fillId="0" borderId="42" xfId="0" applyFont="1" applyBorder="1" applyAlignment="1"/>
    <xf numFmtId="0" fontId="23" fillId="0" borderId="15" xfId="0" applyFont="1" applyBorder="1" applyAlignment="1"/>
    <xf numFmtId="0" fontId="13" fillId="3" borderId="9"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1" fillId="2" borderId="9" xfId="0" applyFont="1" applyFill="1" applyBorder="1" applyAlignment="1" applyProtection="1">
      <alignment horizontal="center"/>
      <protection locked="0"/>
    </xf>
    <xf numFmtId="0" fontId="11" fillId="2" borderId="16" xfId="0" applyFont="1" applyFill="1" applyBorder="1" applyAlignment="1" applyProtection="1">
      <alignment horizontal="center"/>
      <protection locked="0"/>
    </xf>
    <xf numFmtId="0" fontId="11" fillId="0" borderId="5" xfId="0" applyFont="1" applyBorder="1" applyAlignment="1">
      <alignment horizontal="left"/>
    </xf>
    <xf numFmtId="0" fontId="11" fillId="0" borderId="7" xfId="0" applyFont="1" applyBorder="1" applyAlignment="1">
      <alignment horizontal="left"/>
    </xf>
    <xf numFmtId="0" fontId="2" fillId="0" borderId="0" xfId="0" applyFont="1" applyBorder="1" applyAlignment="1">
      <alignment horizontal="left"/>
    </xf>
    <xf numFmtId="49" fontId="11" fillId="2" borderId="5" xfId="0" applyNumberFormat="1" applyFont="1" applyFill="1" applyBorder="1" applyAlignment="1" applyProtection="1">
      <alignment horizontal="left"/>
      <protection locked="0"/>
    </xf>
    <xf numFmtId="0" fontId="21" fillId="0" borderId="37" xfId="0" applyFont="1" applyBorder="1" applyAlignment="1"/>
    <xf numFmtId="0" fontId="22" fillId="0" borderId="38" xfId="0" applyFont="1" applyBorder="1" applyAlignment="1"/>
    <xf numFmtId="0" fontId="22" fillId="0" borderId="39" xfId="0" applyFont="1" applyBorder="1" applyAlignment="1"/>
    <xf numFmtId="0" fontId="23" fillId="0" borderId="8" xfId="0" applyFont="1" applyBorder="1" applyAlignment="1">
      <alignment horizontal="left"/>
    </xf>
    <xf numFmtId="0" fontId="23" fillId="0" borderId="21" xfId="0" applyFont="1" applyBorder="1" applyAlignment="1">
      <alignment horizontal="left"/>
    </xf>
    <xf numFmtId="0" fontId="23" fillId="0" borderId="22" xfId="0" applyFont="1" applyBorder="1" applyAlignment="1">
      <alignment horizontal="left"/>
    </xf>
    <xf numFmtId="0" fontId="10" fillId="0" borderId="21" xfId="0" applyFont="1" applyBorder="1" applyAlignment="1">
      <alignment horizontal="left"/>
    </xf>
    <xf numFmtId="0" fontId="10" fillId="0" borderId="22" xfId="0" applyFont="1" applyBorder="1" applyAlignment="1">
      <alignment horizontal="left"/>
    </xf>
    <xf numFmtId="0" fontId="8" fillId="0" borderId="0" xfId="0" applyFont="1" applyBorder="1" applyAlignment="1">
      <alignment horizontal="left"/>
    </xf>
    <xf numFmtId="0" fontId="11" fillId="2" borderId="2" xfId="0" applyFont="1" applyFill="1" applyBorder="1" applyAlignment="1" applyProtection="1">
      <alignment wrapText="1"/>
      <protection locked="0"/>
    </xf>
    <xf numFmtId="0" fontId="11" fillId="2" borderId="34" xfId="0" applyFont="1" applyFill="1" applyBorder="1" applyAlignment="1" applyProtection="1">
      <alignment wrapText="1"/>
      <protection locked="0"/>
    </xf>
    <xf numFmtId="0" fontId="11" fillId="0" borderId="5" xfId="0" applyFont="1" applyFill="1" applyBorder="1" applyAlignment="1" applyProtection="1">
      <alignment horizontal="left" vertical="top" wrapText="1"/>
    </xf>
    <xf numFmtId="0" fontId="0" fillId="0" borderId="7" xfId="0" applyFill="1" applyBorder="1" applyAlignment="1" applyProtection="1">
      <alignment horizontal="left" vertical="top" wrapText="1"/>
    </xf>
    <xf numFmtId="0" fontId="0" fillId="2" borderId="5"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11" fillId="2" borderId="21" xfId="0" applyFont="1" applyFill="1" applyBorder="1" applyAlignment="1" applyProtection="1">
      <alignment horizontal="left"/>
      <protection locked="0"/>
    </xf>
    <xf numFmtId="49" fontId="11" fillId="2" borderId="9" xfId="0" applyNumberFormat="1" applyFont="1" applyFill="1" applyBorder="1" applyAlignment="1" applyProtection="1">
      <alignment horizontal="left"/>
      <protection locked="0"/>
    </xf>
    <xf numFmtId="0" fontId="11" fillId="2" borderId="5" xfId="0" applyNumberFormat="1" applyFont="1" applyFill="1" applyBorder="1" applyAlignment="1" applyProtection="1">
      <alignment horizontal="left"/>
      <protection locked="0"/>
    </xf>
    <xf numFmtId="0" fontId="11" fillId="2" borderId="16" xfId="0" applyNumberFormat="1" applyFont="1" applyFill="1" applyBorder="1" applyAlignment="1" applyProtection="1">
      <alignment horizontal="left"/>
      <protection locked="0"/>
    </xf>
    <xf numFmtId="1" fontId="11" fillId="2" borderId="5" xfId="0" applyNumberFormat="1" applyFont="1" applyFill="1" applyBorder="1" applyAlignment="1" applyProtection="1">
      <alignment horizontal="left"/>
      <protection locked="0"/>
    </xf>
    <xf numFmtId="0" fontId="0" fillId="0" borderId="0" xfId="0" applyBorder="1" applyAlignment="1">
      <alignment horizontal="left"/>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0" fontId="11" fillId="0" borderId="3" xfId="0" applyFont="1" applyBorder="1" applyAlignment="1">
      <alignment horizontal="left" vertical="center"/>
    </xf>
    <xf numFmtId="0" fontId="11" fillId="0" borderId="18" xfId="0" applyFont="1" applyBorder="1" applyAlignment="1">
      <alignment horizontal="left" vertical="center"/>
    </xf>
    <xf numFmtId="0" fontId="11" fillId="2" borderId="10" xfId="0" applyFont="1" applyFill="1" applyBorder="1" applyAlignment="1" applyProtection="1">
      <alignment horizontal="center"/>
      <protection locked="0"/>
    </xf>
    <xf numFmtId="0" fontId="11" fillId="2" borderId="31" xfId="0" applyFont="1" applyFill="1" applyBorder="1" applyAlignment="1" applyProtection="1">
      <alignment horizontal="center"/>
      <protection locked="0"/>
    </xf>
    <xf numFmtId="0" fontId="11" fillId="2" borderId="35" xfId="0" applyFont="1" applyFill="1" applyBorder="1" applyAlignment="1" applyProtection="1">
      <alignment horizontal="center"/>
      <protection locked="0"/>
    </xf>
    <xf numFmtId="0" fontId="11" fillId="2" borderId="36" xfId="0" applyFont="1" applyFill="1" applyBorder="1" applyAlignment="1" applyProtection="1">
      <alignment horizontal="center"/>
      <protection locked="0"/>
    </xf>
    <xf numFmtId="0" fontId="11" fillId="3" borderId="25" xfId="0" applyFont="1" applyFill="1" applyBorder="1" applyAlignment="1" applyProtection="1">
      <alignment horizontal="center"/>
      <protection locked="0"/>
    </xf>
    <xf numFmtId="0" fontId="11" fillId="3" borderId="17" xfId="0" applyFont="1" applyFill="1" applyBorder="1" applyAlignment="1" applyProtection="1">
      <alignment horizontal="center"/>
      <protection locked="0"/>
    </xf>
    <xf numFmtId="0" fontId="13" fillId="3" borderId="31"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7" fillId="0" borderId="0" xfId="0" applyFont="1" applyBorder="1" applyAlignment="1">
      <alignment horizontal="left" wrapText="1"/>
    </xf>
    <xf numFmtId="0" fontId="0" fillId="0" borderId="0" xfId="0" applyAlignment="1">
      <alignment horizontal="left"/>
    </xf>
  </cellXfs>
  <cellStyles count="3">
    <cellStyle name="Comma" xfId="1" builtinId="3"/>
    <cellStyle name="Hyperlink" xfId="2" builtinId="8"/>
    <cellStyle name="Normal" xfId="0" builtinId="0"/>
  </cellStyles>
  <dxfs count="10">
    <dxf>
      <font>
        <b/>
        <i val="0"/>
        <condense val="0"/>
        <extend val="0"/>
        <color indexed="16"/>
      </font>
    </dxf>
    <dxf>
      <fill>
        <patternFill>
          <bgColor indexed="34"/>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8"/>
        </patternFill>
      </fill>
      <border>
        <left style="thin">
          <color indexed="64"/>
        </left>
        <right style="thin">
          <color indexed="64"/>
        </right>
        <top style="thin">
          <color indexed="64"/>
        </top>
        <bottom style="thin">
          <color indexed="64"/>
        </bottom>
      </border>
    </dxf>
    <dxf>
      <fill>
        <patternFill>
          <bgColor indexed="34"/>
        </patternFill>
      </fill>
      <border>
        <left style="thin">
          <color indexed="64"/>
        </left>
        <right style="thin">
          <color indexed="64"/>
        </right>
        <top style="thin">
          <color indexed="64"/>
        </top>
        <bottom style="thin">
          <color indexed="64"/>
        </bottom>
      </border>
    </dxf>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side.barnardos.org.uk/employee-and-volunteer-support/expenses-guidance" TargetMode="External"/><Relationship Id="rId1" Type="http://schemas.openxmlformats.org/officeDocument/2006/relationships/hyperlink" Target="https://inside.barnardos.org.uk/employee-and-volunteer-support/claiming-expenses/expenses-policy"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45"/>
  <sheetViews>
    <sheetView tabSelected="1" workbookViewId="0">
      <selection activeCell="K13" sqref="K13"/>
    </sheetView>
  </sheetViews>
  <sheetFormatPr defaultRowHeight="12.75"/>
  <cols>
    <col min="1" max="1" width="9.140625" style="77"/>
    <col min="2" max="2" width="28.42578125" style="77" bestFit="1" customWidth="1"/>
    <col min="3" max="3" width="15.7109375" style="77" bestFit="1" customWidth="1"/>
    <col min="4" max="4" width="16.28515625" style="77" bestFit="1" customWidth="1"/>
    <col min="5" max="5" width="16" style="77" customWidth="1"/>
    <col min="6" max="16384" width="9.140625" style="77"/>
  </cols>
  <sheetData>
    <row r="1" spans="2:5" ht="15">
      <c r="B1" s="163" t="s">
        <v>111</v>
      </c>
      <c r="C1" s="163"/>
      <c r="D1" s="163"/>
      <c r="E1" s="163"/>
    </row>
    <row r="3" spans="2:5" ht="20.25">
      <c r="B3" s="78" t="s">
        <v>46</v>
      </c>
      <c r="C3" s="79"/>
      <c r="D3" s="79"/>
      <c r="E3" s="150" t="s">
        <v>117</v>
      </c>
    </row>
    <row r="4" spans="2:5" ht="51" customHeight="1">
      <c r="B4" s="168" t="s">
        <v>48</v>
      </c>
      <c r="C4" s="169"/>
      <c r="D4" s="169"/>
      <c r="E4" s="170"/>
    </row>
    <row r="5" spans="2:5">
      <c r="B5" s="80"/>
      <c r="C5" s="81"/>
      <c r="D5" s="81"/>
      <c r="E5" s="82"/>
    </row>
    <row r="6" spans="2:5">
      <c r="B6" s="131" t="s">
        <v>92</v>
      </c>
      <c r="C6" s="83"/>
      <c r="D6" s="84"/>
      <c r="E6" s="85"/>
    </row>
    <row r="7" spans="2:5">
      <c r="B7" s="86"/>
      <c r="C7" s="83"/>
      <c r="D7" s="83"/>
      <c r="E7" s="85"/>
    </row>
    <row r="8" spans="2:5">
      <c r="B8" s="87" t="s">
        <v>47</v>
      </c>
      <c r="C8" s="83"/>
      <c r="D8" s="83"/>
      <c r="E8" s="85"/>
    </row>
    <row r="9" spans="2:5">
      <c r="B9" s="87"/>
      <c r="C9" s="83"/>
      <c r="D9" s="83"/>
      <c r="E9" s="157"/>
    </row>
    <row r="10" spans="2:5">
      <c r="B10" s="87" t="s">
        <v>106</v>
      </c>
      <c r="C10" s="83"/>
      <c r="D10" s="156"/>
      <c r="E10" s="85"/>
    </row>
    <row r="11" spans="2:5">
      <c r="B11" s="87"/>
      <c r="C11" s="83"/>
      <c r="D11" s="156"/>
      <c r="E11" s="85"/>
    </row>
    <row r="12" spans="2:5">
      <c r="B12" s="87"/>
      <c r="C12" s="83"/>
      <c r="D12" s="156"/>
      <c r="E12" s="85"/>
    </row>
    <row r="13" spans="2:5">
      <c r="B13" s="88"/>
      <c r="C13" s="89"/>
      <c r="D13" s="89"/>
      <c r="E13" s="90"/>
    </row>
    <row r="15" spans="2:5">
      <c r="B15" s="91"/>
      <c r="C15" s="171" t="s">
        <v>45</v>
      </c>
      <c r="D15" s="171"/>
      <c r="E15" s="91"/>
    </row>
    <row r="16" spans="2:5">
      <c r="B16" s="92" t="s">
        <v>32</v>
      </c>
      <c r="C16" s="93" t="s">
        <v>49</v>
      </c>
      <c r="D16" s="94" t="s">
        <v>50</v>
      </c>
      <c r="E16" s="94" t="s">
        <v>33</v>
      </c>
    </row>
    <row r="17" spans="2:5">
      <c r="B17" s="95" t="s">
        <v>36</v>
      </c>
      <c r="C17" s="96">
        <v>20</v>
      </c>
      <c r="D17" s="96">
        <v>20</v>
      </c>
      <c r="E17" s="98" t="s">
        <v>37</v>
      </c>
    </row>
    <row r="18" spans="2:5">
      <c r="B18" s="95" t="s">
        <v>113</v>
      </c>
      <c r="C18" s="96">
        <v>35</v>
      </c>
      <c r="D18" s="96">
        <v>35</v>
      </c>
      <c r="E18" s="98" t="s">
        <v>38</v>
      </c>
    </row>
    <row r="19" spans="2:5">
      <c r="B19" s="95" t="s">
        <v>96</v>
      </c>
      <c r="C19" s="149">
        <v>11</v>
      </c>
      <c r="D19" s="149">
        <v>11</v>
      </c>
      <c r="E19" s="98" t="s">
        <v>38</v>
      </c>
    </row>
    <row r="20" spans="2:5">
      <c r="B20" s="95" t="s">
        <v>97</v>
      </c>
      <c r="C20" s="149">
        <v>13</v>
      </c>
      <c r="D20" s="149">
        <v>13</v>
      </c>
      <c r="E20" s="98" t="s">
        <v>38</v>
      </c>
    </row>
    <row r="21" spans="2:5">
      <c r="B21" s="95" t="s">
        <v>118</v>
      </c>
      <c r="C21" s="149">
        <v>13</v>
      </c>
      <c r="D21" s="149">
        <v>13</v>
      </c>
      <c r="E21" s="98" t="s">
        <v>38</v>
      </c>
    </row>
    <row r="22" spans="2:5">
      <c r="B22" s="158" t="s">
        <v>119</v>
      </c>
      <c r="C22" s="149">
        <v>15</v>
      </c>
      <c r="D22" s="149">
        <v>15</v>
      </c>
      <c r="E22" s="98" t="s">
        <v>38</v>
      </c>
    </row>
    <row r="23" spans="2:5">
      <c r="B23" s="95" t="s">
        <v>35</v>
      </c>
      <c r="C23" s="96">
        <v>24</v>
      </c>
      <c r="D23" s="96">
        <v>24</v>
      </c>
      <c r="E23" s="98" t="s">
        <v>37</v>
      </c>
    </row>
    <row r="24" spans="2:5">
      <c r="B24" s="95" t="s">
        <v>34</v>
      </c>
      <c r="C24" s="91">
        <v>45</v>
      </c>
      <c r="D24" s="96">
        <v>25</v>
      </c>
      <c r="E24" s="98" t="s">
        <v>37</v>
      </c>
    </row>
    <row r="25" spans="2:5">
      <c r="B25" s="97" t="s">
        <v>40</v>
      </c>
      <c r="C25" s="91">
        <v>50</v>
      </c>
      <c r="D25" s="96">
        <v>30</v>
      </c>
      <c r="E25" s="98" t="s">
        <v>37</v>
      </c>
    </row>
    <row r="26" spans="2:5" ht="27" customHeight="1">
      <c r="B26" s="128" t="s">
        <v>120</v>
      </c>
      <c r="C26" s="129"/>
      <c r="D26" s="129"/>
      <c r="E26" s="130" t="s">
        <v>37</v>
      </c>
    </row>
    <row r="29" spans="2:5" ht="12.75" customHeight="1">
      <c r="B29" s="91"/>
      <c r="C29" s="172" t="s">
        <v>91</v>
      </c>
      <c r="D29" s="173"/>
      <c r="E29" s="93" t="s">
        <v>33</v>
      </c>
    </row>
    <row r="30" spans="2:5">
      <c r="B30" s="95" t="s">
        <v>85</v>
      </c>
      <c r="C30" s="164">
        <v>75</v>
      </c>
      <c r="D30" s="165"/>
      <c r="E30" s="123" t="s">
        <v>89</v>
      </c>
    </row>
    <row r="31" spans="2:5">
      <c r="B31" s="95" t="s">
        <v>84</v>
      </c>
      <c r="C31" s="164">
        <v>95</v>
      </c>
      <c r="D31" s="165"/>
      <c r="E31" s="123" t="s">
        <v>89</v>
      </c>
    </row>
    <row r="32" spans="2:5">
      <c r="B32" s="95" t="s">
        <v>112</v>
      </c>
      <c r="C32" s="164">
        <v>85</v>
      </c>
      <c r="D32" s="165"/>
      <c r="E32" s="123" t="s">
        <v>89</v>
      </c>
    </row>
    <row r="33" spans="2:5">
      <c r="B33" s="95" t="s">
        <v>86</v>
      </c>
      <c r="C33" s="164">
        <v>5</v>
      </c>
      <c r="D33" s="165"/>
      <c r="E33" s="123" t="s">
        <v>90</v>
      </c>
    </row>
    <row r="34" spans="2:5">
      <c r="B34" s="95" t="s">
        <v>87</v>
      </c>
      <c r="C34" s="164">
        <v>5.5</v>
      </c>
      <c r="D34" s="165"/>
      <c r="E34" s="123" t="s">
        <v>90</v>
      </c>
    </row>
    <row r="35" spans="2:5">
      <c r="B35" s="95" t="s">
        <v>88</v>
      </c>
      <c r="C35" s="166">
        <v>16</v>
      </c>
      <c r="D35" s="167"/>
      <c r="E35" s="123" t="s">
        <v>90</v>
      </c>
    </row>
    <row r="37" spans="2:5">
      <c r="B37" s="155" t="s">
        <v>105</v>
      </c>
    </row>
    <row r="39" spans="2:5">
      <c r="B39" s="77" t="s">
        <v>103</v>
      </c>
    </row>
    <row r="41" spans="2:5">
      <c r="B41" s="77" t="s">
        <v>104</v>
      </c>
    </row>
    <row r="43" spans="2:5">
      <c r="B43" s="77" t="s">
        <v>108</v>
      </c>
    </row>
    <row r="44" spans="2:5">
      <c r="B44" s="77" t="s">
        <v>107</v>
      </c>
    </row>
    <row r="45" spans="2:5">
      <c r="B45" s="77" t="s">
        <v>109</v>
      </c>
    </row>
  </sheetData>
  <sheetProtection algorithmName="SHA-512" hashValue="orHxNjNDkTTdhmX7XxjTdotwwgNcc3yqqOl88d0ZFb6H5RvjKL6OWtHccsNJMaf+16LetpT//2VqBFwmXXmUFA==" saltValue="aKVjbZ3V5VGAZjcbD6QjvQ==" spinCount="100000" sheet="1" objects="1" scenarios="1"/>
  <mergeCells count="10">
    <mergeCell ref="B1:E1"/>
    <mergeCell ref="C34:D34"/>
    <mergeCell ref="C35:D35"/>
    <mergeCell ref="B4:E4"/>
    <mergeCell ref="C15:D15"/>
    <mergeCell ref="C29:D29"/>
    <mergeCell ref="C30:D30"/>
    <mergeCell ref="C31:D31"/>
    <mergeCell ref="C33:D33"/>
    <mergeCell ref="C32:D32"/>
  </mergeCells>
  <phoneticPr fontId="4" type="noConversion"/>
  <dataValidations disablePrompts="1" count="1">
    <dataValidation type="decimal" allowBlank="1" showInputMessage="1" showErrorMessage="1" sqref="C26:D26" xr:uid="{00000000-0002-0000-0000-000000000000}">
      <formula1>0</formula1>
      <formula2>40</formula2>
    </dataValidation>
  </dataValidations>
  <hyperlinks>
    <hyperlink ref="B8" r:id="rId1" xr:uid="{00000000-0004-0000-0000-000000000000}"/>
    <hyperlink ref="B6" r:id="rId2" xr:uid="{00000000-0004-0000-0000-000001000000}"/>
    <hyperlink ref="B10" location="Instructions!B36" display="Private Vehicle Usage Note" xr:uid="{00000000-0004-0000-0000-000002000000}"/>
  </hyperlinks>
  <pageMargins left="0.75" right="0.75" top="1" bottom="1" header="0.5" footer="0.5"/>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H32"/>
  <sheetViews>
    <sheetView showGridLines="0" showZeros="0" topLeftCell="D1" zoomScale="85" workbookViewId="0">
      <selection activeCell="E23" sqref="E23"/>
    </sheetView>
  </sheetViews>
  <sheetFormatPr defaultRowHeight="12.75"/>
  <cols>
    <col min="1" max="1" width="24" hidden="1" customWidth="1"/>
    <col min="2" max="3" width="9.140625" hidden="1" customWidth="1"/>
    <col min="4" max="4" width="40.85546875" customWidth="1"/>
    <col min="5" max="5" width="20.5703125" customWidth="1"/>
    <col min="6" max="6" width="40.42578125" bestFit="1" customWidth="1"/>
    <col min="7" max="8" width="34.7109375" customWidth="1"/>
  </cols>
  <sheetData>
    <row r="1" spans="1:8" ht="23.25">
      <c r="D1" s="196" t="s">
        <v>26</v>
      </c>
      <c r="E1" s="196"/>
      <c r="F1" s="196"/>
      <c r="G1" s="196"/>
      <c r="H1" s="196"/>
    </row>
    <row r="2" spans="1:8" ht="14.25" customHeight="1">
      <c r="D2" s="17"/>
      <c r="E2" s="17"/>
      <c r="F2" s="17"/>
      <c r="G2" s="99"/>
      <c r="H2" s="151" t="s">
        <v>116</v>
      </c>
    </row>
    <row r="3" spans="1:8" ht="18.75" thickBot="1">
      <c r="D3" s="206" t="s">
        <v>54</v>
      </c>
      <c r="E3" s="206"/>
      <c r="F3" s="206"/>
      <c r="G3" s="206"/>
      <c r="H3" s="206"/>
    </row>
    <row r="4" spans="1:8" ht="15.95" customHeight="1">
      <c r="A4" s="3" t="s">
        <v>53</v>
      </c>
      <c r="D4" s="14" t="s">
        <v>0</v>
      </c>
      <c r="E4" s="215"/>
      <c r="F4" s="215"/>
      <c r="G4" s="204" t="s">
        <v>5</v>
      </c>
      <c r="H4" s="205"/>
    </row>
    <row r="5" spans="1:8" ht="15.95" customHeight="1">
      <c r="A5" s="5" t="s">
        <v>58</v>
      </c>
      <c r="B5" s="6">
        <f>IF(SUM(A6:A10)=5,1,0)</f>
        <v>0</v>
      </c>
      <c r="D5" s="7" t="s">
        <v>1</v>
      </c>
      <c r="E5" s="197"/>
      <c r="F5" s="197"/>
      <c r="G5" s="207"/>
      <c r="H5" s="208"/>
    </row>
    <row r="6" spans="1:8" ht="15.95" customHeight="1">
      <c r="A6" s="4">
        <f>IF(E4="",0,1)</f>
        <v>0</v>
      </c>
      <c r="D6" s="7" t="s">
        <v>2</v>
      </c>
      <c r="E6" s="197"/>
      <c r="F6" s="216"/>
      <c r="G6" s="194" t="s">
        <v>56</v>
      </c>
      <c r="H6" s="195"/>
    </row>
    <row r="7" spans="1:8" ht="15.95" customHeight="1">
      <c r="A7" s="4">
        <f>IF(E5="",0,1)</f>
        <v>0</v>
      </c>
      <c r="D7" s="7" t="s">
        <v>4</v>
      </c>
      <c r="E7" s="76"/>
      <c r="F7" s="116" t="str">
        <f>IF(SUM('Expense Details'!E4:E51,'Mileage Details'!I5:I97)=0,"","More Than One Cost Centre Used")</f>
        <v/>
      </c>
      <c r="G7" s="213"/>
      <c r="H7" s="214"/>
    </row>
    <row r="8" spans="1:8" ht="15.95" customHeight="1">
      <c r="A8" s="4">
        <f>IF(E6="",0,1)</f>
        <v>0</v>
      </c>
      <c r="D8" s="8" t="s">
        <v>3</v>
      </c>
      <c r="E8" s="217"/>
      <c r="F8" s="218"/>
      <c r="G8" s="211"/>
      <c r="H8" s="212"/>
    </row>
    <row r="9" spans="1:8" ht="15.95" customHeight="1">
      <c r="A9" s="4">
        <f>IF(E7="",0,1)</f>
        <v>0</v>
      </c>
      <c r="D9" s="8" t="s">
        <v>78</v>
      </c>
      <c r="E9" s="75"/>
      <c r="F9" s="55"/>
      <c r="G9" s="209" t="s">
        <v>66</v>
      </c>
      <c r="H9" s="210"/>
    </row>
    <row r="10" spans="1:8" ht="15.95" customHeight="1">
      <c r="A10" s="4">
        <f>IF(G5="",0,1)</f>
        <v>0</v>
      </c>
      <c r="D10" s="8" t="s">
        <v>77</v>
      </c>
      <c r="E10" s="219"/>
      <c r="F10" s="219"/>
      <c r="G10" s="211"/>
      <c r="H10" s="212"/>
    </row>
    <row r="11" spans="1:8" ht="15.95" customHeight="1" thickBot="1">
      <c r="A11" s="5" t="s">
        <v>59</v>
      </c>
      <c r="B11" s="6">
        <f>IF(SUM(A12)+B5=2,1,0)</f>
        <v>0</v>
      </c>
      <c r="D11" s="198" t="str">
        <f>IF(OR(AND(E4="Staff",OR(E5="",E6="",E7="",E8="",E9="",F9="")),AND(E4="Other",OR(E5="",E6="",E7="",E8="",E9="",F9="")),AND(E4="Volunteer",OR(E5="",E7="",E8="",E9="",F9=""))),"Please Complete Above Information Before Continuing","")</f>
        <v/>
      </c>
      <c r="E11" s="199"/>
      <c r="F11" s="199"/>
      <c r="G11" s="199"/>
      <c r="H11" s="200"/>
    </row>
    <row r="12" spans="1:8" ht="15.95" customHeight="1">
      <c r="A12" s="4">
        <f>IF(H13="",0,1)</f>
        <v>0</v>
      </c>
      <c r="D12" s="201" t="s">
        <v>6</v>
      </c>
      <c r="E12" s="202"/>
      <c r="F12" s="202"/>
      <c r="G12" s="202" t="s">
        <v>7</v>
      </c>
      <c r="H12" s="203"/>
    </row>
    <row r="13" spans="1:8" ht="15.95" customHeight="1">
      <c r="A13" s="5" t="s">
        <v>55</v>
      </c>
      <c r="B13" s="6">
        <f>IF(H14&gt;0,B11,B5)</f>
        <v>0</v>
      </c>
      <c r="D13" s="8" t="s">
        <v>8</v>
      </c>
      <c r="E13" s="197"/>
      <c r="F13" s="197"/>
      <c r="G13" s="9" t="s">
        <v>12</v>
      </c>
      <c r="H13" s="13"/>
    </row>
    <row r="14" spans="1:8" ht="15.95" customHeight="1">
      <c r="A14" s="2"/>
      <c r="B14" s="2"/>
      <c r="D14" s="8" t="s">
        <v>9</v>
      </c>
      <c r="E14" s="197"/>
      <c r="F14" s="197"/>
      <c r="G14" s="9" t="s">
        <v>13</v>
      </c>
      <c r="H14" s="162">
        <f>'Mileage Details'!J4</f>
        <v>0</v>
      </c>
    </row>
    <row r="15" spans="1:8" ht="15.95" customHeight="1">
      <c r="A15" s="2"/>
      <c r="B15" s="2"/>
      <c r="D15" s="8" t="s">
        <v>10</v>
      </c>
      <c r="E15" s="179"/>
      <c r="F15" s="179"/>
      <c r="G15" s="9" t="s">
        <v>14</v>
      </c>
      <c r="H15" s="162">
        <f>H13+H14</f>
        <v>0</v>
      </c>
    </row>
    <row r="16" spans="1:8" ht="15.95" customHeight="1">
      <c r="A16" s="2"/>
      <c r="B16" s="2"/>
      <c r="D16" s="8" t="s">
        <v>11</v>
      </c>
      <c r="E16" s="179"/>
      <c r="F16" s="179"/>
      <c r="G16" s="194"/>
      <c r="H16" s="195"/>
    </row>
    <row r="17" spans="1:8" ht="15" customHeight="1" thickBot="1">
      <c r="A17" s="2"/>
      <c r="B17" s="2"/>
      <c r="D17" s="176"/>
      <c r="E17" s="177"/>
      <c r="F17" s="177"/>
      <c r="G17" s="177"/>
      <c r="H17" s="178"/>
    </row>
    <row r="18" spans="1:8" ht="24.75" customHeight="1">
      <c r="A18" s="2"/>
      <c r="B18" s="2"/>
      <c r="D18" s="188" t="s">
        <v>61</v>
      </c>
      <c r="E18" s="189"/>
      <c r="F18" s="180" t="s">
        <v>110</v>
      </c>
      <c r="G18" s="181"/>
      <c r="H18" s="182"/>
    </row>
    <row r="19" spans="1:8" ht="15.95" customHeight="1">
      <c r="D19" s="8" t="s">
        <v>16</v>
      </c>
      <c r="E19" s="159">
        <f>'Expense Details'!G3</f>
        <v>0</v>
      </c>
      <c r="F19" s="183"/>
      <c r="G19" s="184"/>
      <c r="H19" s="182"/>
    </row>
    <row r="20" spans="1:8" ht="14.25">
      <c r="D20" s="8" t="s">
        <v>17</v>
      </c>
      <c r="E20" s="159">
        <f>'Expense Details'!H3</f>
        <v>0</v>
      </c>
      <c r="F20" s="183"/>
      <c r="G20" s="184"/>
      <c r="H20" s="182"/>
    </row>
    <row r="21" spans="1:8" ht="19.5" customHeight="1">
      <c r="D21" s="8" t="s">
        <v>18</v>
      </c>
      <c r="E21" s="159">
        <f>'Expense Details'!I3</f>
        <v>0</v>
      </c>
      <c r="F21" s="185"/>
      <c r="G21" s="186"/>
      <c r="H21" s="187"/>
    </row>
    <row r="22" spans="1:8" ht="15.95" customHeight="1">
      <c r="D22" s="8" t="s">
        <v>19</v>
      </c>
      <c r="E22" s="159">
        <f>'Expense Details'!J3</f>
        <v>0</v>
      </c>
      <c r="F22" s="221" t="s">
        <v>22</v>
      </c>
      <c r="G22" s="229"/>
      <c r="H22" s="138"/>
    </row>
    <row r="23" spans="1:8" ht="15.95" customHeight="1">
      <c r="D23" s="8" t="s">
        <v>20</v>
      </c>
      <c r="E23" s="159">
        <f>'Expense Details'!K3</f>
        <v>0</v>
      </c>
      <c r="F23" s="221"/>
      <c r="G23" s="230"/>
      <c r="H23" s="139"/>
    </row>
    <row r="24" spans="1:8" ht="15.95" customHeight="1">
      <c r="D24" s="8" t="s">
        <v>21</v>
      </c>
      <c r="E24" s="159">
        <f>'Expense Details'!L3</f>
        <v>0</v>
      </c>
      <c r="F24" s="125" t="s">
        <v>23</v>
      </c>
      <c r="G24" s="126"/>
      <c r="H24" s="137"/>
    </row>
    <row r="25" spans="1:8" ht="15.95" customHeight="1">
      <c r="D25" s="8" t="s">
        <v>83</v>
      </c>
      <c r="E25" s="159">
        <f>'Expense Details'!M3</f>
        <v>0</v>
      </c>
      <c r="F25" s="124"/>
      <c r="G25" s="127" t="s">
        <v>93</v>
      </c>
      <c r="H25" s="136" t="s">
        <v>94</v>
      </c>
    </row>
    <row r="26" spans="1:8" ht="15.95" customHeight="1">
      <c r="D26" s="8" t="s">
        <v>82</v>
      </c>
      <c r="E26" s="159">
        <f>'Expense Details'!P3</f>
        <v>0</v>
      </c>
      <c r="F26" s="222" t="s">
        <v>24</v>
      </c>
      <c r="G26" s="190"/>
      <c r="H26" s="231"/>
    </row>
    <row r="27" spans="1:8" ht="15.95" customHeight="1">
      <c r="D27" s="8" t="s">
        <v>15</v>
      </c>
      <c r="E27" s="159">
        <f>'Expense Details'!Q3</f>
        <v>0</v>
      </c>
      <c r="F27" s="222"/>
      <c r="G27" s="191"/>
      <c r="H27" s="232"/>
    </row>
    <row r="28" spans="1:8" ht="15.95" customHeight="1">
      <c r="D28" s="8" t="s">
        <v>62</v>
      </c>
      <c r="E28" s="159">
        <f>'Mileage Details'!N4</f>
        <v>0</v>
      </c>
      <c r="F28" s="221" t="s">
        <v>25</v>
      </c>
      <c r="G28" s="192"/>
      <c r="H28" s="226"/>
    </row>
    <row r="29" spans="1:8" ht="15.95" customHeight="1" thickBot="1">
      <c r="D29" s="10" t="s">
        <v>63</v>
      </c>
      <c r="E29" s="159">
        <f>'Mileage Details'!O4</f>
        <v>0</v>
      </c>
      <c r="F29" s="221"/>
      <c r="G29" s="193"/>
      <c r="H29" s="227"/>
    </row>
    <row r="30" spans="1:8" ht="15.95" customHeight="1">
      <c r="D30" s="174" t="s">
        <v>44</v>
      </c>
      <c r="E30" s="160"/>
      <c r="F30" s="223" t="s">
        <v>23</v>
      </c>
      <c r="G30" s="192"/>
      <c r="H30" s="226"/>
    </row>
    <row r="31" spans="1:8" ht="20.25" customHeight="1" thickBot="1">
      <c r="D31" s="175"/>
      <c r="E31" s="161">
        <f>SUM(E27:E30)</f>
        <v>0</v>
      </c>
      <c r="F31" s="224"/>
      <c r="G31" s="225"/>
      <c r="H31" s="228"/>
    </row>
    <row r="32" spans="1:8" ht="15" customHeight="1">
      <c r="E32" s="2"/>
      <c r="F32" s="220"/>
      <c r="G32" s="220"/>
      <c r="H32" s="220"/>
    </row>
  </sheetData>
  <sheetProtection algorithmName="SHA-512" hashValue="G4bqkwYBJ+pGk3MKvSvZ7AwfVQQRnkNPgTwwIv79QWbb5Ispu8PcDCF4wGgCWci8H8oc02YMh9tHTGG/B3wf2Q==" saltValue="DF6/borDJgHY15mycjeCvw==" spinCount="100000" sheet="1" objects="1" scenarios="1"/>
  <mergeCells count="38">
    <mergeCell ref="F32:H32"/>
    <mergeCell ref="F22:F23"/>
    <mergeCell ref="F26:F27"/>
    <mergeCell ref="F28:F29"/>
    <mergeCell ref="F30:F31"/>
    <mergeCell ref="G30:G31"/>
    <mergeCell ref="H28:H29"/>
    <mergeCell ref="H30:H31"/>
    <mergeCell ref="G22:G23"/>
    <mergeCell ref="H26:H27"/>
    <mergeCell ref="E15:F15"/>
    <mergeCell ref="G6:H6"/>
    <mergeCell ref="G7:H7"/>
    <mergeCell ref="G8:H8"/>
    <mergeCell ref="E4:F4"/>
    <mergeCell ref="E5:F5"/>
    <mergeCell ref="E6:F6"/>
    <mergeCell ref="E8:F8"/>
    <mergeCell ref="E10:F10"/>
    <mergeCell ref="D1:H1"/>
    <mergeCell ref="E13:F13"/>
    <mergeCell ref="E14:F14"/>
    <mergeCell ref="D11:H11"/>
    <mergeCell ref="D12:F12"/>
    <mergeCell ref="G12:H12"/>
    <mergeCell ref="G4:H4"/>
    <mergeCell ref="D3:H3"/>
    <mergeCell ref="G5:H5"/>
    <mergeCell ref="G9:H9"/>
    <mergeCell ref="G10:H10"/>
    <mergeCell ref="D30:D31"/>
    <mergeCell ref="D17:H17"/>
    <mergeCell ref="E16:F16"/>
    <mergeCell ref="F18:H21"/>
    <mergeCell ref="D18:E18"/>
    <mergeCell ref="G26:G27"/>
    <mergeCell ref="G28:G29"/>
    <mergeCell ref="G16:H16"/>
  </mergeCells>
  <phoneticPr fontId="0" type="noConversion"/>
  <conditionalFormatting sqref="G13">
    <cfRule type="expression" dxfId="9" priority="1" stopIfTrue="1">
      <formula>$H$14&gt;0</formula>
    </cfRule>
  </conditionalFormatting>
  <dataValidations count="5">
    <dataValidation type="list" allowBlank="1" showInputMessage="1" showErrorMessage="1" sqref="E4:F4" xr:uid="{00000000-0002-0000-0100-000000000000}">
      <formula1>"Staff,Volunteer,Other"</formula1>
    </dataValidation>
    <dataValidation type="whole" showInputMessage="1" showErrorMessage="1" error="Invalid Cost Centre Entered" prompt="Please insert your 5 digit Cost Centre number" sqref="E7" xr:uid="{00000000-0002-0000-0100-000001000000}">
      <formula1>10000</formula1>
      <formula2>99999</formula2>
    </dataValidation>
    <dataValidation allowBlank="1" showInputMessage="1" showErrorMessage="1" prompt="If preferred you can email your bank details to Accounts Payable directly" sqref="G10:H10" xr:uid="{00000000-0002-0000-0100-000002000000}"/>
    <dataValidation showInputMessage="1" showErrorMessage="1" sqref="F7 F9" xr:uid="{00000000-0002-0000-0100-000003000000}"/>
    <dataValidation showInputMessage="1" showErrorMessage="1" error="Invalid Cost Centre Entered" sqref="E9" xr:uid="{00000000-0002-0000-0100-000004000000}"/>
  </dataValidations>
  <printOptions horizontalCentered="1"/>
  <pageMargins left="0.39370078740157483" right="0.39370078740157483" top="0.39370078740157483" bottom="0.39370078740157483" header="0.39370078740157483" footer="0.39370078740157483"/>
  <pageSetup paperSize="9"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S96"/>
  <sheetViews>
    <sheetView showGridLines="0" zoomScale="85" zoomScaleNormal="85" workbookViewId="0">
      <pane ySplit="2" topLeftCell="A3" activePane="bottomLeft" state="frozen"/>
      <selection pane="bottomLeft" activeCell="D5" sqref="D5"/>
    </sheetView>
  </sheetViews>
  <sheetFormatPr defaultColWidth="13.28515625" defaultRowHeight="14.25"/>
  <cols>
    <col min="1" max="1" width="10.5703125" style="20" customWidth="1"/>
    <col min="2" max="2" width="56.140625" style="20" customWidth="1"/>
    <col min="3" max="3" width="27.85546875" style="20" customWidth="1"/>
    <col min="4" max="4" width="24.42578125" style="20" customWidth="1"/>
    <col min="5" max="5" width="16.140625" style="61" customWidth="1"/>
    <col min="6" max="6" width="11.7109375" style="20" customWidth="1"/>
    <col min="7" max="13" width="12.42578125" style="121" customWidth="1"/>
    <col min="14" max="14" width="11" style="20" customWidth="1"/>
    <col min="15" max="15" width="11.7109375" style="20" customWidth="1"/>
    <col min="16" max="16" width="13.7109375" style="20" bestFit="1" customWidth="1"/>
    <col min="17" max="17" width="11.85546875" style="52" customWidth="1"/>
    <col min="18" max="18" width="25.5703125" style="134" hidden="1" customWidth="1"/>
    <col min="19" max="19" width="26.140625" hidden="1" customWidth="1"/>
  </cols>
  <sheetData>
    <row r="1" spans="1:19" ht="53.25" thickBot="1">
      <c r="A1" s="152" t="s">
        <v>114</v>
      </c>
      <c r="B1" s="39"/>
      <c r="C1" s="39"/>
      <c r="D1" s="63" t="s">
        <v>76</v>
      </c>
      <c r="E1" s="56"/>
      <c r="F1" s="39"/>
      <c r="G1" s="117"/>
      <c r="H1" s="117"/>
      <c r="I1" s="117"/>
      <c r="J1" s="117"/>
      <c r="K1" s="117"/>
      <c r="L1" s="117"/>
      <c r="M1" s="117"/>
      <c r="N1" s="135"/>
      <c r="P1" s="146" t="s">
        <v>100</v>
      </c>
      <c r="Q1" s="47"/>
    </row>
    <row r="2" spans="1:19" ht="45" customHeight="1">
      <c r="A2" s="40" t="s">
        <v>27</v>
      </c>
      <c r="B2" s="41" t="s">
        <v>65</v>
      </c>
      <c r="C2" s="42" t="s">
        <v>73</v>
      </c>
      <c r="D2" s="42" t="s">
        <v>75</v>
      </c>
      <c r="E2" s="57" t="s">
        <v>57</v>
      </c>
      <c r="F2" s="42" t="s">
        <v>98</v>
      </c>
      <c r="G2" s="118" t="s">
        <v>67</v>
      </c>
      <c r="H2" s="118" t="s">
        <v>68</v>
      </c>
      <c r="I2" s="118" t="s">
        <v>69</v>
      </c>
      <c r="J2" s="118" t="s">
        <v>70</v>
      </c>
      <c r="K2" s="118" t="s">
        <v>71</v>
      </c>
      <c r="L2" s="118" t="s">
        <v>72</v>
      </c>
      <c r="M2" s="118" t="s">
        <v>64</v>
      </c>
      <c r="N2" s="42" t="s">
        <v>102</v>
      </c>
      <c r="O2" s="42" t="s">
        <v>99</v>
      </c>
      <c r="P2" s="42" t="s">
        <v>101</v>
      </c>
      <c r="Q2" s="48" t="s">
        <v>28</v>
      </c>
      <c r="R2" s="140"/>
    </row>
    <row r="3" spans="1:19" ht="15.95" customHeight="1" thickBot="1">
      <c r="A3" s="113"/>
      <c r="B3" s="18"/>
      <c r="C3" s="19" t="s">
        <v>41</v>
      </c>
      <c r="D3" s="54"/>
      <c r="E3" s="58"/>
      <c r="F3" s="50">
        <f t="shared" ref="F3:Q3" si="0">SUM(F4:F51)</f>
        <v>0</v>
      </c>
      <c r="G3" s="119">
        <f t="shared" si="0"/>
        <v>0</v>
      </c>
      <c r="H3" s="119">
        <f t="shared" si="0"/>
        <v>0</v>
      </c>
      <c r="I3" s="119">
        <f t="shared" si="0"/>
        <v>0</v>
      </c>
      <c r="J3" s="119">
        <f t="shared" si="0"/>
        <v>0</v>
      </c>
      <c r="K3" s="119">
        <f t="shared" si="0"/>
        <v>0</v>
      </c>
      <c r="L3" s="119">
        <f t="shared" si="0"/>
        <v>0</v>
      </c>
      <c r="M3" s="119">
        <f t="shared" si="0"/>
        <v>0</v>
      </c>
      <c r="N3" s="51"/>
      <c r="O3" s="51">
        <f>SUM(O4:O51)</f>
        <v>0</v>
      </c>
      <c r="P3" s="147">
        <f t="shared" si="0"/>
        <v>0</v>
      </c>
      <c r="Q3" s="51">
        <f t="shared" si="0"/>
        <v>0</v>
      </c>
      <c r="R3" s="141"/>
      <c r="S3" s="12"/>
    </row>
    <row r="4" spans="1:19" ht="15">
      <c r="A4" s="101"/>
      <c r="B4" s="103"/>
      <c r="C4" s="102"/>
      <c r="D4" s="100"/>
      <c r="E4" s="115"/>
      <c r="F4" s="49"/>
      <c r="G4" s="120">
        <f>IF(C4=$G$2,O4,0)</f>
        <v>0</v>
      </c>
      <c r="H4" s="120">
        <f>IF(C4=$H$2,O4,0)</f>
        <v>0</v>
      </c>
      <c r="I4" s="120">
        <f>IF(C4=$I$2,O4,0)</f>
        <v>0</v>
      </c>
      <c r="J4" s="120">
        <f>IF(C4=$J$2,O4,0)</f>
        <v>0</v>
      </c>
      <c r="K4" s="120">
        <f>IF(C4=$K$2,O4,0)</f>
        <v>0</v>
      </c>
      <c r="L4" s="120">
        <f>IF(C4=$L$2,O4,0)</f>
        <v>0</v>
      </c>
      <c r="M4" s="120">
        <f>IF(C4=$M$2,O4,0)</f>
        <v>0</v>
      </c>
      <c r="N4" s="143">
        <v>0</v>
      </c>
      <c r="O4" s="144">
        <f>ROUND(IF(N4=20,F4/1.2,IF(N4=5,F4/1.05,IF(N4=0,F4))),2)</f>
        <v>0</v>
      </c>
      <c r="P4" s="148">
        <f>IF(N4=0,0,F4-O4)</f>
        <v>0</v>
      </c>
      <c r="Q4" s="145">
        <f>O4+P4</f>
        <v>0</v>
      </c>
      <c r="R4" s="142">
        <v>0</v>
      </c>
    </row>
    <row r="5" spans="1:19" ht="15">
      <c r="A5" s="101"/>
      <c r="B5" s="103"/>
      <c r="C5" s="102"/>
      <c r="D5" s="100"/>
      <c r="E5" s="115"/>
      <c r="F5" s="49"/>
      <c r="G5" s="120">
        <f t="shared" ref="G5:G51" si="1">IF(C5=$G$2,O5,0)</f>
        <v>0</v>
      </c>
      <c r="H5" s="120">
        <f t="shared" ref="H5:H51" si="2">IF(C5=$H$2,O5,0)</f>
        <v>0</v>
      </c>
      <c r="I5" s="120">
        <f t="shared" ref="I5:I51" si="3">IF(C5=$I$2,O5,0)</f>
        <v>0</v>
      </c>
      <c r="J5" s="120">
        <f t="shared" ref="J5:J51" si="4">IF(C5=$J$2,O5,0)</f>
        <v>0</v>
      </c>
      <c r="K5" s="120">
        <f t="shared" ref="K5:K51" si="5">IF(C5=$K$2,O5,0)</f>
        <v>0</v>
      </c>
      <c r="L5" s="120">
        <f t="shared" ref="L5:L51" si="6">IF(C5=$L$2,O5,0)</f>
        <v>0</v>
      </c>
      <c r="M5" s="120">
        <f t="shared" ref="M5:M51" si="7">IF(C5=$M$2,O5,0)</f>
        <v>0</v>
      </c>
      <c r="N5" s="143"/>
      <c r="O5" s="144">
        <f t="shared" ref="O5:O51" si="8">ROUND(IF(N5=20,F5/1.2,IF(N5=5,F5/1.05,IF(N5=0,F5))),2)</f>
        <v>0</v>
      </c>
      <c r="P5" s="148">
        <f t="shared" ref="P5:P51" si="9">IF(N5=0,0,F5-O5)</f>
        <v>0</v>
      </c>
      <c r="Q5" s="145">
        <f t="shared" ref="Q5:Q51" si="10">O5+P5</f>
        <v>0</v>
      </c>
      <c r="R5" s="142">
        <v>5</v>
      </c>
    </row>
    <row r="6" spans="1:19" ht="15">
      <c r="A6" s="101"/>
      <c r="B6" s="103"/>
      <c r="C6" s="102"/>
      <c r="D6" s="100"/>
      <c r="E6" s="115"/>
      <c r="F6" s="49"/>
      <c r="G6" s="120">
        <f t="shared" si="1"/>
        <v>0</v>
      </c>
      <c r="H6" s="120">
        <f t="shared" si="2"/>
        <v>0</v>
      </c>
      <c r="I6" s="120">
        <f t="shared" si="3"/>
        <v>0</v>
      </c>
      <c r="J6" s="120">
        <f t="shared" si="4"/>
        <v>0</v>
      </c>
      <c r="K6" s="120">
        <f t="shared" si="5"/>
        <v>0</v>
      </c>
      <c r="L6" s="120">
        <f t="shared" si="6"/>
        <v>0</v>
      </c>
      <c r="M6" s="120">
        <f t="shared" si="7"/>
        <v>0</v>
      </c>
      <c r="N6" s="143"/>
      <c r="O6" s="144">
        <f t="shared" si="8"/>
        <v>0</v>
      </c>
      <c r="P6" s="148">
        <f t="shared" si="9"/>
        <v>0</v>
      </c>
      <c r="Q6" s="145">
        <f t="shared" si="10"/>
        <v>0</v>
      </c>
      <c r="R6" s="142">
        <v>20</v>
      </c>
    </row>
    <row r="7" spans="1:19" ht="15">
      <c r="A7" s="101"/>
      <c r="B7" s="103"/>
      <c r="C7" s="102"/>
      <c r="D7" s="100"/>
      <c r="E7" s="115"/>
      <c r="F7" s="49"/>
      <c r="G7" s="120">
        <f t="shared" si="1"/>
        <v>0</v>
      </c>
      <c r="H7" s="120">
        <f t="shared" si="2"/>
        <v>0</v>
      </c>
      <c r="I7" s="120">
        <f t="shared" si="3"/>
        <v>0</v>
      </c>
      <c r="J7" s="120">
        <f t="shared" si="4"/>
        <v>0</v>
      </c>
      <c r="K7" s="120">
        <f t="shared" si="5"/>
        <v>0</v>
      </c>
      <c r="L7" s="120">
        <f t="shared" si="6"/>
        <v>0</v>
      </c>
      <c r="M7" s="120">
        <f t="shared" si="7"/>
        <v>0</v>
      </c>
      <c r="N7" s="143"/>
      <c r="O7" s="144">
        <f t="shared" si="8"/>
        <v>0</v>
      </c>
      <c r="P7" s="148">
        <f t="shared" si="9"/>
        <v>0</v>
      </c>
      <c r="Q7" s="145">
        <f t="shared" si="10"/>
        <v>0</v>
      </c>
      <c r="R7" s="142"/>
    </row>
    <row r="8" spans="1:19" ht="15">
      <c r="A8" s="101"/>
      <c r="B8" s="103"/>
      <c r="C8" s="102"/>
      <c r="D8" s="100"/>
      <c r="E8" s="115"/>
      <c r="F8" s="49"/>
      <c r="G8" s="120">
        <f t="shared" si="1"/>
        <v>0</v>
      </c>
      <c r="H8" s="120">
        <f t="shared" si="2"/>
        <v>0</v>
      </c>
      <c r="I8" s="120">
        <f t="shared" si="3"/>
        <v>0</v>
      </c>
      <c r="J8" s="120">
        <f t="shared" si="4"/>
        <v>0</v>
      </c>
      <c r="K8" s="120">
        <f t="shared" si="5"/>
        <v>0</v>
      </c>
      <c r="L8" s="120">
        <f t="shared" si="6"/>
        <v>0</v>
      </c>
      <c r="M8" s="120">
        <f t="shared" si="7"/>
        <v>0</v>
      </c>
      <c r="N8" s="143"/>
      <c r="O8" s="144">
        <f t="shared" si="8"/>
        <v>0</v>
      </c>
      <c r="P8" s="148">
        <f t="shared" si="9"/>
        <v>0</v>
      </c>
      <c r="Q8" s="145">
        <f t="shared" si="10"/>
        <v>0</v>
      </c>
      <c r="R8" s="142"/>
    </row>
    <row r="9" spans="1:19" ht="15">
      <c r="A9" s="101"/>
      <c r="B9" s="103"/>
      <c r="C9" s="102"/>
      <c r="D9" s="100"/>
      <c r="E9" s="115"/>
      <c r="F9" s="49"/>
      <c r="G9" s="120">
        <f t="shared" si="1"/>
        <v>0</v>
      </c>
      <c r="H9" s="120">
        <f t="shared" si="2"/>
        <v>0</v>
      </c>
      <c r="I9" s="120">
        <f t="shared" si="3"/>
        <v>0</v>
      </c>
      <c r="J9" s="120">
        <f t="shared" si="4"/>
        <v>0</v>
      </c>
      <c r="K9" s="120">
        <f t="shared" si="5"/>
        <v>0</v>
      </c>
      <c r="L9" s="120">
        <f t="shared" si="6"/>
        <v>0</v>
      </c>
      <c r="M9" s="120">
        <f t="shared" si="7"/>
        <v>0</v>
      </c>
      <c r="N9" s="143"/>
      <c r="O9" s="144">
        <f t="shared" si="8"/>
        <v>0</v>
      </c>
      <c r="P9" s="148">
        <f t="shared" si="9"/>
        <v>0</v>
      </c>
      <c r="Q9" s="145">
        <f t="shared" si="10"/>
        <v>0</v>
      </c>
    </row>
    <row r="10" spans="1:19" ht="15">
      <c r="A10" s="101"/>
      <c r="B10" s="103"/>
      <c r="C10" s="102"/>
      <c r="D10" s="100"/>
      <c r="E10" s="115"/>
      <c r="F10" s="49"/>
      <c r="G10" s="120">
        <f t="shared" si="1"/>
        <v>0</v>
      </c>
      <c r="H10" s="120">
        <f t="shared" si="2"/>
        <v>0</v>
      </c>
      <c r="I10" s="120">
        <f t="shared" si="3"/>
        <v>0</v>
      </c>
      <c r="J10" s="120">
        <f t="shared" si="4"/>
        <v>0</v>
      </c>
      <c r="K10" s="120">
        <f t="shared" si="5"/>
        <v>0</v>
      </c>
      <c r="L10" s="120">
        <f t="shared" si="6"/>
        <v>0</v>
      </c>
      <c r="M10" s="120">
        <f t="shared" si="7"/>
        <v>0</v>
      </c>
      <c r="N10" s="143"/>
      <c r="O10" s="144">
        <f t="shared" si="8"/>
        <v>0</v>
      </c>
      <c r="P10" s="148">
        <f t="shared" si="9"/>
        <v>0</v>
      </c>
      <c r="Q10" s="145">
        <f t="shared" si="10"/>
        <v>0</v>
      </c>
    </row>
    <row r="11" spans="1:19" ht="15">
      <c r="A11" s="101"/>
      <c r="B11" s="103"/>
      <c r="C11" s="102"/>
      <c r="D11" s="100"/>
      <c r="E11" s="115"/>
      <c r="F11" s="49"/>
      <c r="G11" s="120">
        <f t="shared" si="1"/>
        <v>0</v>
      </c>
      <c r="H11" s="120">
        <f t="shared" si="2"/>
        <v>0</v>
      </c>
      <c r="I11" s="120">
        <f t="shared" si="3"/>
        <v>0</v>
      </c>
      <c r="J11" s="120">
        <f t="shared" si="4"/>
        <v>0</v>
      </c>
      <c r="K11" s="120">
        <f t="shared" si="5"/>
        <v>0</v>
      </c>
      <c r="L11" s="120">
        <f t="shared" si="6"/>
        <v>0</v>
      </c>
      <c r="M11" s="120">
        <f t="shared" si="7"/>
        <v>0</v>
      </c>
      <c r="N11" s="143"/>
      <c r="O11" s="144">
        <f t="shared" si="8"/>
        <v>0</v>
      </c>
      <c r="P11" s="148">
        <f t="shared" si="9"/>
        <v>0</v>
      </c>
      <c r="Q11" s="145">
        <f t="shared" si="10"/>
        <v>0</v>
      </c>
    </row>
    <row r="12" spans="1:19" ht="15">
      <c r="A12" s="101"/>
      <c r="B12" s="103"/>
      <c r="C12" s="102"/>
      <c r="D12" s="100"/>
      <c r="E12" s="115"/>
      <c r="F12" s="49"/>
      <c r="G12" s="120">
        <f t="shared" si="1"/>
        <v>0</v>
      </c>
      <c r="H12" s="120">
        <f t="shared" si="2"/>
        <v>0</v>
      </c>
      <c r="I12" s="120">
        <f t="shared" si="3"/>
        <v>0</v>
      </c>
      <c r="J12" s="120">
        <f t="shared" si="4"/>
        <v>0</v>
      </c>
      <c r="K12" s="120">
        <f t="shared" si="5"/>
        <v>0</v>
      </c>
      <c r="L12" s="120">
        <f t="shared" si="6"/>
        <v>0</v>
      </c>
      <c r="M12" s="120">
        <f t="shared" si="7"/>
        <v>0</v>
      </c>
      <c r="N12" s="143"/>
      <c r="O12" s="144">
        <f t="shared" si="8"/>
        <v>0</v>
      </c>
      <c r="P12" s="148">
        <f t="shared" si="9"/>
        <v>0</v>
      </c>
      <c r="Q12" s="145">
        <f t="shared" si="10"/>
        <v>0</v>
      </c>
      <c r="S12" s="15"/>
    </row>
    <row r="13" spans="1:19" ht="15">
      <c r="A13" s="101"/>
      <c r="B13" s="103"/>
      <c r="C13" s="102"/>
      <c r="D13" s="100"/>
      <c r="E13" s="115"/>
      <c r="F13" s="49"/>
      <c r="G13" s="120">
        <f t="shared" si="1"/>
        <v>0</v>
      </c>
      <c r="H13" s="120">
        <f t="shared" si="2"/>
        <v>0</v>
      </c>
      <c r="I13" s="120">
        <f t="shared" si="3"/>
        <v>0</v>
      </c>
      <c r="J13" s="120">
        <f t="shared" si="4"/>
        <v>0</v>
      </c>
      <c r="K13" s="120">
        <f t="shared" si="5"/>
        <v>0</v>
      </c>
      <c r="L13" s="120">
        <f t="shared" si="6"/>
        <v>0</v>
      </c>
      <c r="M13" s="120">
        <f t="shared" si="7"/>
        <v>0</v>
      </c>
      <c r="N13" s="143"/>
      <c r="O13" s="144">
        <f t="shared" si="8"/>
        <v>0</v>
      </c>
      <c r="P13" s="148">
        <f t="shared" si="9"/>
        <v>0</v>
      </c>
      <c r="Q13" s="145">
        <f t="shared" si="10"/>
        <v>0</v>
      </c>
      <c r="S13" s="15"/>
    </row>
    <row r="14" spans="1:19" ht="15">
      <c r="A14" s="101"/>
      <c r="B14" s="103"/>
      <c r="C14" s="102"/>
      <c r="D14" s="100"/>
      <c r="E14" s="115"/>
      <c r="F14" s="49"/>
      <c r="G14" s="120">
        <f t="shared" si="1"/>
        <v>0</v>
      </c>
      <c r="H14" s="120">
        <f t="shared" si="2"/>
        <v>0</v>
      </c>
      <c r="I14" s="120">
        <f t="shared" si="3"/>
        <v>0</v>
      </c>
      <c r="J14" s="120">
        <f t="shared" si="4"/>
        <v>0</v>
      </c>
      <c r="K14" s="120">
        <f t="shared" si="5"/>
        <v>0</v>
      </c>
      <c r="L14" s="120">
        <f t="shared" si="6"/>
        <v>0</v>
      </c>
      <c r="M14" s="120">
        <f t="shared" si="7"/>
        <v>0</v>
      </c>
      <c r="N14" s="143"/>
      <c r="O14" s="144">
        <f t="shared" si="8"/>
        <v>0</v>
      </c>
      <c r="P14" s="148">
        <f t="shared" si="9"/>
        <v>0</v>
      </c>
      <c r="Q14" s="145">
        <f t="shared" si="10"/>
        <v>0</v>
      </c>
      <c r="S14" s="15"/>
    </row>
    <row r="15" spans="1:19" ht="15">
      <c r="A15" s="101"/>
      <c r="B15" s="103"/>
      <c r="C15" s="102"/>
      <c r="D15" s="100"/>
      <c r="E15" s="115"/>
      <c r="F15" s="49"/>
      <c r="G15" s="120">
        <f t="shared" si="1"/>
        <v>0</v>
      </c>
      <c r="H15" s="120">
        <f t="shared" si="2"/>
        <v>0</v>
      </c>
      <c r="I15" s="120">
        <f t="shared" si="3"/>
        <v>0</v>
      </c>
      <c r="J15" s="120">
        <f t="shared" si="4"/>
        <v>0</v>
      </c>
      <c r="K15" s="120">
        <f t="shared" si="5"/>
        <v>0</v>
      </c>
      <c r="L15" s="120">
        <f t="shared" si="6"/>
        <v>0</v>
      </c>
      <c r="M15" s="120">
        <f t="shared" si="7"/>
        <v>0</v>
      </c>
      <c r="N15" s="143"/>
      <c r="O15" s="144">
        <f t="shared" si="8"/>
        <v>0</v>
      </c>
      <c r="P15" s="148">
        <f t="shared" si="9"/>
        <v>0</v>
      </c>
      <c r="Q15" s="145">
        <f t="shared" si="10"/>
        <v>0</v>
      </c>
      <c r="S15" s="15"/>
    </row>
    <row r="16" spans="1:19" ht="15">
      <c r="A16" s="101"/>
      <c r="B16" s="103"/>
      <c r="C16" s="102"/>
      <c r="D16" s="100"/>
      <c r="E16" s="115"/>
      <c r="F16" s="49"/>
      <c r="G16" s="120">
        <f t="shared" si="1"/>
        <v>0</v>
      </c>
      <c r="H16" s="120">
        <f t="shared" si="2"/>
        <v>0</v>
      </c>
      <c r="I16" s="120">
        <f t="shared" si="3"/>
        <v>0</v>
      </c>
      <c r="J16" s="120">
        <f t="shared" si="4"/>
        <v>0</v>
      </c>
      <c r="K16" s="120">
        <f t="shared" si="5"/>
        <v>0</v>
      </c>
      <c r="L16" s="120">
        <f t="shared" si="6"/>
        <v>0</v>
      </c>
      <c r="M16" s="120">
        <f t="shared" si="7"/>
        <v>0</v>
      </c>
      <c r="N16" s="143"/>
      <c r="O16" s="144">
        <f t="shared" si="8"/>
        <v>0</v>
      </c>
      <c r="P16" s="148">
        <f t="shared" si="9"/>
        <v>0</v>
      </c>
      <c r="Q16" s="145">
        <f t="shared" si="10"/>
        <v>0</v>
      </c>
      <c r="S16" s="15"/>
    </row>
    <row r="17" spans="1:19" ht="15">
      <c r="A17" s="101"/>
      <c r="B17" s="103"/>
      <c r="C17" s="102"/>
      <c r="D17" s="100"/>
      <c r="E17" s="115"/>
      <c r="F17" s="49"/>
      <c r="G17" s="120">
        <f t="shared" si="1"/>
        <v>0</v>
      </c>
      <c r="H17" s="120">
        <f t="shared" si="2"/>
        <v>0</v>
      </c>
      <c r="I17" s="120">
        <f t="shared" si="3"/>
        <v>0</v>
      </c>
      <c r="J17" s="120">
        <f t="shared" si="4"/>
        <v>0</v>
      </c>
      <c r="K17" s="120">
        <f t="shared" si="5"/>
        <v>0</v>
      </c>
      <c r="L17" s="120">
        <f t="shared" si="6"/>
        <v>0</v>
      </c>
      <c r="M17" s="120">
        <f t="shared" si="7"/>
        <v>0</v>
      </c>
      <c r="N17" s="143"/>
      <c r="O17" s="144">
        <f t="shared" si="8"/>
        <v>0</v>
      </c>
      <c r="P17" s="148">
        <f t="shared" si="9"/>
        <v>0</v>
      </c>
      <c r="Q17" s="145">
        <f t="shared" si="10"/>
        <v>0</v>
      </c>
      <c r="S17" s="15"/>
    </row>
    <row r="18" spans="1:19" ht="15">
      <c r="A18" s="101"/>
      <c r="B18" s="103"/>
      <c r="C18" s="102"/>
      <c r="D18" s="100"/>
      <c r="E18" s="115"/>
      <c r="F18" s="49"/>
      <c r="G18" s="120">
        <f t="shared" si="1"/>
        <v>0</v>
      </c>
      <c r="H18" s="120">
        <f t="shared" si="2"/>
        <v>0</v>
      </c>
      <c r="I18" s="120">
        <f t="shared" si="3"/>
        <v>0</v>
      </c>
      <c r="J18" s="120">
        <f t="shared" si="4"/>
        <v>0</v>
      </c>
      <c r="K18" s="120">
        <f t="shared" si="5"/>
        <v>0</v>
      </c>
      <c r="L18" s="120">
        <f t="shared" si="6"/>
        <v>0</v>
      </c>
      <c r="M18" s="120">
        <f t="shared" si="7"/>
        <v>0</v>
      </c>
      <c r="N18" s="143"/>
      <c r="O18" s="144">
        <f t="shared" si="8"/>
        <v>0</v>
      </c>
      <c r="P18" s="148">
        <f t="shared" si="9"/>
        <v>0</v>
      </c>
      <c r="Q18" s="145">
        <f t="shared" si="10"/>
        <v>0</v>
      </c>
      <c r="S18" s="132"/>
    </row>
    <row r="19" spans="1:19" ht="15">
      <c r="A19" s="101"/>
      <c r="B19" s="103"/>
      <c r="C19" s="102"/>
      <c r="D19" s="100"/>
      <c r="E19" s="115"/>
      <c r="F19" s="49"/>
      <c r="G19" s="120">
        <f t="shared" si="1"/>
        <v>0</v>
      </c>
      <c r="H19" s="120">
        <f t="shared" si="2"/>
        <v>0</v>
      </c>
      <c r="I19" s="120">
        <f t="shared" si="3"/>
        <v>0</v>
      </c>
      <c r="J19" s="120">
        <f t="shared" si="4"/>
        <v>0</v>
      </c>
      <c r="K19" s="120">
        <f t="shared" si="5"/>
        <v>0</v>
      </c>
      <c r="L19" s="120">
        <f t="shared" si="6"/>
        <v>0</v>
      </c>
      <c r="M19" s="120">
        <f t="shared" si="7"/>
        <v>0</v>
      </c>
      <c r="N19" s="143"/>
      <c r="O19" s="144">
        <f t="shared" si="8"/>
        <v>0</v>
      </c>
      <c r="P19" s="148">
        <f t="shared" si="9"/>
        <v>0</v>
      </c>
      <c r="Q19" s="145">
        <f t="shared" si="10"/>
        <v>0</v>
      </c>
      <c r="S19" s="133" t="s">
        <v>67</v>
      </c>
    </row>
    <row r="20" spans="1:19" ht="15">
      <c r="A20" s="101"/>
      <c r="B20" s="103"/>
      <c r="C20" s="102"/>
      <c r="D20" s="100"/>
      <c r="E20" s="115"/>
      <c r="F20" s="49"/>
      <c r="G20" s="120">
        <f t="shared" si="1"/>
        <v>0</v>
      </c>
      <c r="H20" s="120">
        <f t="shared" si="2"/>
        <v>0</v>
      </c>
      <c r="I20" s="120">
        <f t="shared" si="3"/>
        <v>0</v>
      </c>
      <c r="J20" s="120">
        <f t="shared" si="4"/>
        <v>0</v>
      </c>
      <c r="K20" s="120">
        <f t="shared" si="5"/>
        <v>0</v>
      </c>
      <c r="L20" s="120">
        <f t="shared" si="6"/>
        <v>0</v>
      </c>
      <c r="M20" s="120">
        <f t="shared" si="7"/>
        <v>0</v>
      </c>
      <c r="N20" s="143"/>
      <c r="O20" s="144">
        <f t="shared" si="8"/>
        <v>0</v>
      </c>
      <c r="P20" s="148">
        <f t="shared" si="9"/>
        <v>0</v>
      </c>
      <c r="Q20" s="145">
        <f t="shared" si="10"/>
        <v>0</v>
      </c>
      <c r="S20" s="133" t="s">
        <v>68</v>
      </c>
    </row>
    <row r="21" spans="1:19" ht="15">
      <c r="A21" s="101"/>
      <c r="B21" s="103"/>
      <c r="C21" s="102"/>
      <c r="D21" s="100"/>
      <c r="E21" s="115"/>
      <c r="F21" s="49"/>
      <c r="G21" s="120">
        <f t="shared" si="1"/>
        <v>0</v>
      </c>
      <c r="H21" s="120">
        <f t="shared" si="2"/>
        <v>0</v>
      </c>
      <c r="I21" s="120">
        <f t="shared" si="3"/>
        <v>0</v>
      </c>
      <c r="J21" s="120">
        <f t="shared" si="4"/>
        <v>0</v>
      </c>
      <c r="K21" s="120">
        <f t="shared" si="5"/>
        <v>0</v>
      </c>
      <c r="L21" s="120">
        <f t="shared" si="6"/>
        <v>0</v>
      </c>
      <c r="M21" s="120">
        <f t="shared" si="7"/>
        <v>0</v>
      </c>
      <c r="N21" s="143"/>
      <c r="O21" s="144">
        <f t="shared" si="8"/>
        <v>0</v>
      </c>
      <c r="P21" s="148">
        <f t="shared" si="9"/>
        <v>0</v>
      </c>
      <c r="Q21" s="145">
        <f t="shared" si="10"/>
        <v>0</v>
      </c>
      <c r="S21" s="133" t="s">
        <v>69</v>
      </c>
    </row>
    <row r="22" spans="1:19" ht="15">
      <c r="A22" s="101"/>
      <c r="B22" s="103"/>
      <c r="C22" s="102"/>
      <c r="D22" s="100"/>
      <c r="E22" s="115"/>
      <c r="F22" s="49"/>
      <c r="G22" s="120">
        <f t="shared" si="1"/>
        <v>0</v>
      </c>
      <c r="H22" s="120">
        <f t="shared" si="2"/>
        <v>0</v>
      </c>
      <c r="I22" s="120">
        <f t="shared" si="3"/>
        <v>0</v>
      </c>
      <c r="J22" s="120">
        <f t="shared" si="4"/>
        <v>0</v>
      </c>
      <c r="K22" s="120">
        <f t="shared" si="5"/>
        <v>0</v>
      </c>
      <c r="L22" s="120">
        <f t="shared" si="6"/>
        <v>0</v>
      </c>
      <c r="M22" s="120">
        <f t="shared" si="7"/>
        <v>0</v>
      </c>
      <c r="N22" s="143"/>
      <c r="O22" s="144">
        <f t="shared" si="8"/>
        <v>0</v>
      </c>
      <c r="P22" s="148">
        <f t="shared" si="9"/>
        <v>0</v>
      </c>
      <c r="Q22" s="145">
        <f t="shared" si="10"/>
        <v>0</v>
      </c>
      <c r="S22" s="133" t="s">
        <v>70</v>
      </c>
    </row>
    <row r="23" spans="1:19" ht="15">
      <c r="A23" s="101"/>
      <c r="B23" s="103"/>
      <c r="C23" s="102"/>
      <c r="D23" s="100"/>
      <c r="E23" s="115"/>
      <c r="F23" s="49"/>
      <c r="G23" s="120">
        <f t="shared" si="1"/>
        <v>0</v>
      </c>
      <c r="H23" s="120">
        <f t="shared" si="2"/>
        <v>0</v>
      </c>
      <c r="I23" s="120">
        <f t="shared" si="3"/>
        <v>0</v>
      </c>
      <c r="J23" s="120">
        <f t="shared" si="4"/>
        <v>0</v>
      </c>
      <c r="K23" s="120">
        <f t="shared" si="5"/>
        <v>0</v>
      </c>
      <c r="L23" s="120">
        <f t="shared" si="6"/>
        <v>0</v>
      </c>
      <c r="M23" s="120">
        <f t="shared" si="7"/>
        <v>0</v>
      </c>
      <c r="N23" s="143"/>
      <c r="O23" s="144">
        <f t="shared" si="8"/>
        <v>0</v>
      </c>
      <c r="P23" s="148">
        <f t="shared" si="9"/>
        <v>0</v>
      </c>
      <c r="Q23" s="145">
        <f t="shared" si="10"/>
        <v>0</v>
      </c>
      <c r="S23" s="133" t="s">
        <v>71</v>
      </c>
    </row>
    <row r="24" spans="1:19" ht="15">
      <c r="A24" s="101"/>
      <c r="B24" s="103"/>
      <c r="C24" s="102"/>
      <c r="D24" s="100"/>
      <c r="E24" s="115"/>
      <c r="F24" s="49"/>
      <c r="G24" s="120">
        <f t="shared" si="1"/>
        <v>0</v>
      </c>
      <c r="H24" s="120">
        <f t="shared" si="2"/>
        <v>0</v>
      </c>
      <c r="I24" s="120">
        <f t="shared" si="3"/>
        <v>0</v>
      </c>
      <c r="J24" s="120">
        <f t="shared" si="4"/>
        <v>0</v>
      </c>
      <c r="K24" s="120">
        <f t="shared" si="5"/>
        <v>0</v>
      </c>
      <c r="L24" s="120">
        <f t="shared" si="6"/>
        <v>0</v>
      </c>
      <c r="M24" s="120">
        <f t="shared" si="7"/>
        <v>0</v>
      </c>
      <c r="N24" s="143"/>
      <c r="O24" s="144">
        <f t="shared" si="8"/>
        <v>0</v>
      </c>
      <c r="P24" s="148">
        <f t="shared" si="9"/>
        <v>0</v>
      </c>
      <c r="Q24" s="145">
        <f t="shared" si="10"/>
        <v>0</v>
      </c>
      <c r="S24" s="133" t="s">
        <v>72</v>
      </c>
    </row>
    <row r="25" spans="1:19" ht="15">
      <c r="A25" s="101"/>
      <c r="B25" s="103"/>
      <c r="C25" s="102"/>
      <c r="D25" s="100"/>
      <c r="E25" s="115"/>
      <c r="F25" s="49"/>
      <c r="G25" s="120">
        <f t="shared" si="1"/>
        <v>0</v>
      </c>
      <c r="H25" s="120">
        <f t="shared" si="2"/>
        <v>0</v>
      </c>
      <c r="I25" s="120">
        <f t="shared" si="3"/>
        <v>0</v>
      </c>
      <c r="J25" s="120">
        <f t="shared" si="4"/>
        <v>0</v>
      </c>
      <c r="K25" s="120">
        <f t="shared" si="5"/>
        <v>0</v>
      </c>
      <c r="L25" s="120">
        <f t="shared" si="6"/>
        <v>0</v>
      </c>
      <c r="M25" s="120">
        <f t="shared" si="7"/>
        <v>0</v>
      </c>
      <c r="N25" s="143"/>
      <c r="O25" s="144">
        <f t="shared" si="8"/>
        <v>0</v>
      </c>
      <c r="P25" s="148">
        <f t="shared" si="9"/>
        <v>0</v>
      </c>
      <c r="Q25" s="145">
        <f t="shared" si="10"/>
        <v>0</v>
      </c>
      <c r="S25" s="133" t="s">
        <v>64</v>
      </c>
    </row>
    <row r="26" spans="1:19" ht="15">
      <c r="A26" s="101"/>
      <c r="B26" s="103"/>
      <c r="C26" s="102"/>
      <c r="D26" s="100"/>
      <c r="E26" s="115"/>
      <c r="F26" s="49"/>
      <c r="G26" s="120">
        <f t="shared" si="1"/>
        <v>0</v>
      </c>
      <c r="H26" s="120">
        <f t="shared" si="2"/>
        <v>0</v>
      </c>
      <c r="I26" s="120">
        <f t="shared" si="3"/>
        <v>0</v>
      </c>
      <c r="J26" s="120">
        <f t="shared" si="4"/>
        <v>0</v>
      </c>
      <c r="K26" s="120">
        <f t="shared" si="5"/>
        <v>0</v>
      </c>
      <c r="L26" s="120">
        <f t="shared" si="6"/>
        <v>0</v>
      </c>
      <c r="M26" s="120">
        <f t="shared" si="7"/>
        <v>0</v>
      </c>
      <c r="N26" s="143"/>
      <c r="O26" s="144">
        <f t="shared" si="8"/>
        <v>0</v>
      </c>
      <c r="P26" s="148">
        <f t="shared" si="9"/>
        <v>0</v>
      </c>
      <c r="Q26" s="145">
        <f t="shared" si="10"/>
        <v>0</v>
      </c>
      <c r="S26" s="12"/>
    </row>
    <row r="27" spans="1:19" ht="15">
      <c r="A27" s="101"/>
      <c r="B27" s="103"/>
      <c r="C27" s="102"/>
      <c r="D27" s="100"/>
      <c r="E27" s="115"/>
      <c r="F27" s="49"/>
      <c r="G27" s="120">
        <f t="shared" si="1"/>
        <v>0</v>
      </c>
      <c r="H27" s="120">
        <f t="shared" si="2"/>
        <v>0</v>
      </c>
      <c r="I27" s="120">
        <f t="shared" si="3"/>
        <v>0</v>
      </c>
      <c r="J27" s="120">
        <f t="shared" si="4"/>
        <v>0</v>
      </c>
      <c r="K27" s="120">
        <f t="shared" si="5"/>
        <v>0</v>
      </c>
      <c r="L27" s="120">
        <f t="shared" si="6"/>
        <v>0</v>
      </c>
      <c r="M27" s="120">
        <f t="shared" si="7"/>
        <v>0</v>
      </c>
      <c r="N27" s="143"/>
      <c r="O27" s="144">
        <f t="shared" si="8"/>
        <v>0</v>
      </c>
      <c r="P27" s="148">
        <f t="shared" si="9"/>
        <v>0</v>
      </c>
      <c r="Q27" s="145">
        <f t="shared" si="10"/>
        <v>0</v>
      </c>
      <c r="S27" s="12"/>
    </row>
    <row r="28" spans="1:19" ht="15">
      <c r="A28" s="101"/>
      <c r="B28" s="103"/>
      <c r="C28" s="102"/>
      <c r="D28" s="100"/>
      <c r="E28" s="115"/>
      <c r="F28" s="49"/>
      <c r="G28" s="120">
        <f t="shared" si="1"/>
        <v>0</v>
      </c>
      <c r="H28" s="120">
        <f t="shared" si="2"/>
        <v>0</v>
      </c>
      <c r="I28" s="120">
        <f t="shared" si="3"/>
        <v>0</v>
      </c>
      <c r="J28" s="120">
        <f t="shared" si="4"/>
        <v>0</v>
      </c>
      <c r="K28" s="120">
        <f t="shared" si="5"/>
        <v>0</v>
      </c>
      <c r="L28" s="120">
        <f t="shared" si="6"/>
        <v>0</v>
      </c>
      <c r="M28" s="120">
        <f t="shared" si="7"/>
        <v>0</v>
      </c>
      <c r="N28" s="143"/>
      <c r="O28" s="144">
        <f t="shared" si="8"/>
        <v>0</v>
      </c>
      <c r="P28" s="148">
        <f t="shared" si="9"/>
        <v>0</v>
      </c>
      <c r="Q28" s="145">
        <f t="shared" si="10"/>
        <v>0</v>
      </c>
      <c r="S28" s="12"/>
    </row>
    <row r="29" spans="1:19" ht="15">
      <c r="A29" s="101"/>
      <c r="B29" s="103"/>
      <c r="C29" s="102"/>
      <c r="D29" s="100"/>
      <c r="E29" s="115"/>
      <c r="F29" s="49"/>
      <c r="G29" s="120">
        <f t="shared" si="1"/>
        <v>0</v>
      </c>
      <c r="H29" s="120">
        <f t="shared" si="2"/>
        <v>0</v>
      </c>
      <c r="I29" s="120">
        <f t="shared" si="3"/>
        <v>0</v>
      </c>
      <c r="J29" s="120">
        <f t="shared" si="4"/>
        <v>0</v>
      </c>
      <c r="K29" s="120">
        <f t="shared" si="5"/>
        <v>0</v>
      </c>
      <c r="L29" s="120">
        <f t="shared" si="6"/>
        <v>0</v>
      </c>
      <c r="M29" s="120">
        <f t="shared" si="7"/>
        <v>0</v>
      </c>
      <c r="N29" s="143"/>
      <c r="O29" s="144">
        <f t="shared" si="8"/>
        <v>0</v>
      </c>
      <c r="P29" s="148">
        <f t="shared" si="9"/>
        <v>0</v>
      </c>
      <c r="Q29" s="145">
        <f t="shared" si="10"/>
        <v>0</v>
      </c>
      <c r="S29" s="12"/>
    </row>
    <row r="30" spans="1:19" ht="15">
      <c r="A30" s="101"/>
      <c r="B30" s="103"/>
      <c r="C30" s="102"/>
      <c r="D30" s="100"/>
      <c r="E30" s="115"/>
      <c r="F30" s="49"/>
      <c r="G30" s="120">
        <f t="shared" si="1"/>
        <v>0</v>
      </c>
      <c r="H30" s="120">
        <f t="shared" si="2"/>
        <v>0</v>
      </c>
      <c r="I30" s="120">
        <f t="shared" si="3"/>
        <v>0</v>
      </c>
      <c r="J30" s="120">
        <f t="shared" si="4"/>
        <v>0</v>
      </c>
      <c r="K30" s="120">
        <f t="shared" si="5"/>
        <v>0</v>
      </c>
      <c r="L30" s="120">
        <f t="shared" si="6"/>
        <v>0</v>
      </c>
      <c r="M30" s="120">
        <f t="shared" si="7"/>
        <v>0</v>
      </c>
      <c r="N30" s="143"/>
      <c r="O30" s="144">
        <f t="shared" si="8"/>
        <v>0</v>
      </c>
      <c r="P30" s="148">
        <f t="shared" si="9"/>
        <v>0</v>
      </c>
      <c r="Q30" s="145">
        <f t="shared" si="10"/>
        <v>0</v>
      </c>
      <c r="S30" s="12"/>
    </row>
    <row r="31" spans="1:19" ht="15">
      <c r="A31" s="101"/>
      <c r="B31" s="103"/>
      <c r="C31" s="102"/>
      <c r="D31" s="100"/>
      <c r="E31" s="115"/>
      <c r="F31" s="49"/>
      <c r="G31" s="120">
        <f t="shared" si="1"/>
        <v>0</v>
      </c>
      <c r="H31" s="120">
        <f t="shared" si="2"/>
        <v>0</v>
      </c>
      <c r="I31" s="120">
        <f t="shared" si="3"/>
        <v>0</v>
      </c>
      <c r="J31" s="120">
        <f t="shared" si="4"/>
        <v>0</v>
      </c>
      <c r="K31" s="120">
        <f t="shared" si="5"/>
        <v>0</v>
      </c>
      <c r="L31" s="120">
        <f t="shared" si="6"/>
        <v>0</v>
      </c>
      <c r="M31" s="120">
        <f t="shared" si="7"/>
        <v>0</v>
      </c>
      <c r="N31" s="143"/>
      <c r="O31" s="144">
        <f t="shared" si="8"/>
        <v>0</v>
      </c>
      <c r="P31" s="148">
        <f t="shared" si="9"/>
        <v>0</v>
      </c>
      <c r="Q31" s="145">
        <f t="shared" si="10"/>
        <v>0</v>
      </c>
      <c r="S31" s="12"/>
    </row>
    <row r="32" spans="1:19" ht="15">
      <c r="A32" s="101"/>
      <c r="B32" s="103"/>
      <c r="C32" s="102"/>
      <c r="D32" s="100"/>
      <c r="E32" s="115"/>
      <c r="F32" s="49"/>
      <c r="G32" s="120">
        <f t="shared" si="1"/>
        <v>0</v>
      </c>
      <c r="H32" s="120">
        <f t="shared" si="2"/>
        <v>0</v>
      </c>
      <c r="I32" s="120">
        <f t="shared" si="3"/>
        <v>0</v>
      </c>
      <c r="J32" s="120">
        <f t="shared" si="4"/>
        <v>0</v>
      </c>
      <c r="K32" s="120">
        <f t="shared" si="5"/>
        <v>0</v>
      </c>
      <c r="L32" s="120">
        <f t="shared" si="6"/>
        <v>0</v>
      </c>
      <c r="M32" s="120">
        <f t="shared" si="7"/>
        <v>0</v>
      </c>
      <c r="N32" s="143"/>
      <c r="O32" s="144">
        <f t="shared" si="8"/>
        <v>0</v>
      </c>
      <c r="P32" s="148">
        <f t="shared" si="9"/>
        <v>0</v>
      </c>
      <c r="Q32" s="145">
        <f t="shared" si="10"/>
        <v>0</v>
      </c>
      <c r="S32" s="12"/>
    </row>
    <row r="33" spans="1:19" ht="15">
      <c r="A33" s="101"/>
      <c r="B33" s="103"/>
      <c r="C33" s="102"/>
      <c r="D33" s="100"/>
      <c r="E33" s="115"/>
      <c r="F33" s="49"/>
      <c r="G33" s="120">
        <f t="shared" si="1"/>
        <v>0</v>
      </c>
      <c r="H33" s="120">
        <f t="shared" si="2"/>
        <v>0</v>
      </c>
      <c r="I33" s="120">
        <f t="shared" si="3"/>
        <v>0</v>
      </c>
      <c r="J33" s="120">
        <f t="shared" si="4"/>
        <v>0</v>
      </c>
      <c r="K33" s="120">
        <f t="shared" si="5"/>
        <v>0</v>
      </c>
      <c r="L33" s="120">
        <f t="shared" si="6"/>
        <v>0</v>
      </c>
      <c r="M33" s="120">
        <f t="shared" si="7"/>
        <v>0</v>
      </c>
      <c r="N33" s="143"/>
      <c r="O33" s="144">
        <f t="shared" si="8"/>
        <v>0</v>
      </c>
      <c r="P33" s="148">
        <f t="shared" si="9"/>
        <v>0</v>
      </c>
      <c r="Q33" s="145">
        <f t="shared" si="10"/>
        <v>0</v>
      </c>
      <c r="S33" s="12"/>
    </row>
    <row r="34" spans="1:19" ht="15">
      <c r="A34" s="101"/>
      <c r="B34" s="103"/>
      <c r="C34" s="102"/>
      <c r="D34" s="100"/>
      <c r="E34" s="115"/>
      <c r="F34" s="49"/>
      <c r="G34" s="120">
        <f t="shared" si="1"/>
        <v>0</v>
      </c>
      <c r="H34" s="120">
        <f t="shared" si="2"/>
        <v>0</v>
      </c>
      <c r="I34" s="120">
        <f t="shared" si="3"/>
        <v>0</v>
      </c>
      <c r="J34" s="120">
        <f t="shared" si="4"/>
        <v>0</v>
      </c>
      <c r="K34" s="120">
        <f t="shared" si="5"/>
        <v>0</v>
      </c>
      <c r="L34" s="120">
        <f t="shared" si="6"/>
        <v>0</v>
      </c>
      <c r="M34" s="120">
        <f t="shared" si="7"/>
        <v>0</v>
      </c>
      <c r="N34" s="143"/>
      <c r="O34" s="144">
        <f t="shared" si="8"/>
        <v>0</v>
      </c>
      <c r="P34" s="148">
        <f t="shared" si="9"/>
        <v>0</v>
      </c>
      <c r="Q34" s="145">
        <f t="shared" si="10"/>
        <v>0</v>
      </c>
      <c r="S34" s="12"/>
    </row>
    <row r="35" spans="1:19" ht="15">
      <c r="A35" s="101"/>
      <c r="B35" s="103"/>
      <c r="C35" s="102"/>
      <c r="D35" s="100"/>
      <c r="E35" s="115"/>
      <c r="F35" s="49"/>
      <c r="G35" s="120">
        <f t="shared" si="1"/>
        <v>0</v>
      </c>
      <c r="H35" s="120">
        <f t="shared" si="2"/>
        <v>0</v>
      </c>
      <c r="I35" s="120">
        <f t="shared" si="3"/>
        <v>0</v>
      </c>
      <c r="J35" s="120">
        <f t="shared" si="4"/>
        <v>0</v>
      </c>
      <c r="K35" s="120">
        <f t="shared" si="5"/>
        <v>0</v>
      </c>
      <c r="L35" s="120">
        <f t="shared" si="6"/>
        <v>0</v>
      </c>
      <c r="M35" s="120">
        <f t="shared" si="7"/>
        <v>0</v>
      </c>
      <c r="N35" s="143"/>
      <c r="O35" s="144">
        <f t="shared" si="8"/>
        <v>0</v>
      </c>
      <c r="P35" s="148">
        <f t="shared" si="9"/>
        <v>0</v>
      </c>
      <c r="Q35" s="145">
        <f t="shared" si="10"/>
        <v>0</v>
      </c>
      <c r="S35" s="12"/>
    </row>
    <row r="36" spans="1:19" ht="15">
      <c r="A36" s="101"/>
      <c r="B36" s="103"/>
      <c r="C36" s="102"/>
      <c r="D36" s="100"/>
      <c r="E36" s="115"/>
      <c r="F36" s="49"/>
      <c r="G36" s="120">
        <f t="shared" si="1"/>
        <v>0</v>
      </c>
      <c r="H36" s="120">
        <f t="shared" si="2"/>
        <v>0</v>
      </c>
      <c r="I36" s="120">
        <f t="shared" si="3"/>
        <v>0</v>
      </c>
      <c r="J36" s="120">
        <f t="shared" si="4"/>
        <v>0</v>
      </c>
      <c r="K36" s="120">
        <f t="shared" si="5"/>
        <v>0</v>
      </c>
      <c r="L36" s="120">
        <f t="shared" si="6"/>
        <v>0</v>
      </c>
      <c r="M36" s="120">
        <f t="shared" si="7"/>
        <v>0</v>
      </c>
      <c r="N36" s="143"/>
      <c r="O36" s="144">
        <f t="shared" si="8"/>
        <v>0</v>
      </c>
      <c r="P36" s="148">
        <f t="shared" si="9"/>
        <v>0</v>
      </c>
      <c r="Q36" s="145">
        <f t="shared" si="10"/>
        <v>0</v>
      </c>
      <c r="S36" s="12"/>
    </row>
    <row r="37" spans="1:19" ht="15">
      <c r="A37" s="101"/>
      <c r="B37" s="103"/>
      <c r="C37" s="102"/>
      <c r="D37" s="100"/>
      <c r="E37" s="115"/>
      <c r="F37" s="49"/>
      <c r="G37" s="120">
        <f t="shared" si="1"/>
        <v>0</v>
      </c>
      <c r="H37" s="120">
        <f t="shared" si="2"/>
        <v>0</v>
      </c>
      <c r="I37" s="120">
        <f t="shared" si="3"/>
        <v>0</v>
      </c>
      <c r="J37" s="120">
        <f t="shared" si="4"/>
        <v>0</v>
      </c>
      <c r="K37" s="120">
        <f t="shared" si="5"/>
        <v>0</v>
      </c>
      <c r="L37" s="120">
        <f t="shared" si="6"/>
        <v>0</v>
      </c>
      <c r="M37" s="120">
        <f t="shared" si="7"/>
        <v>0</v>
      </c>
      <c r="N37" s="143"/>
      <c r="O37" s="144">
        <f t="shared" si="8"/>
        <v>0</v>
      </c>
      <c r="P37" s="148">
        <f t="shared" si="9"/>
        <v>0</v>
      </c>
      <c r="Q37" s="145">
        <f t="shared" si="10"/>
        <v>0</v>
      </c>
      <c r="S37" s="12"/>
    </row>
    <row r="38" spans="1:19" ht="15">
      <c r="A38" s="101"/>
      <c r="B38" s="103"/>
      <c r="C38" s="102"/>
      <c r="D38" s="100"/>
      <c r="E38" s="115"/>
      <c r="F38" s="49"/>
      <c r="G38" s="120">
        <f t="shared" si="1"/>
        <v>0</v>
      </c>
      <c r="H38" s="120">
        <f t="shared" si="2"/>
        <v>0</v>
      </c>
      <c r="I38" s="120">
        <f t="shared" si="3"/>
        <v>0</v>
      </c>
      <c r="J38" s="120">
        <f t="shared" si="4"/>
        <v>0</v>
      </c>
      <c r="K38" s="120">
        <f t="shared" si="5"/>
        <v>0</v>
      </c>
      <c r="L38" s="120">
        <f t="shared" si="6"/>
        <v>0</v>
      </c>
      <c r="M38" s="120">
        <f t="shared" si="7"/>
        <v>0</v>
      </c>
      <c r="N38" s="143"/>
      <c r="O38" s="144">
        <f t="shared" si="8"/>
        <v>0</v>
      </c>
      <c r="P38" s="148">
        <f t="shared" si="9"/>
        <v>0</v>
      </c>
      <c r="Q38" s="145">
        <f t="shared" si="10"/>
        <v>0</v>
      </c>
      <c r="S38" s="12"/>
    </row>
    <row r="39" spans="1:19" ht="15">
      <c r="A39" s="101"/>
      <c r="B39" s="103"/>
      <c r="C39" s="102"/>
      <c r="D39" s="100"/>
      <c r="E39" s="115"/>
      <c r="F39" s="49"/>
      <c r="G39" s="120">
        <f t="shared" si="1"/>
        <v>0</v>
      </c>
      <c r="H39" s="120">
        <f t="shared" si="2"/>
        <v>0</v>
      </c>
      <c r="I39" s="120">
        <f t="shared" si="3"/>
        <v>0</v>
      </c>
      <c r="J39" s="120">
        <f t="shared" si="4"/>
        <v>0</v>
      </c>
      <c r="K39" s="120">
        <f t="shared" si="5"/>
        <v>0</v>
      </c>
      <c r="L39" s="120">
        <f t="shared" si="6"/>
        <v>0</v>
      </c>
      <c r="M39" s="120">
        <f t="shared" si="7"/>
        <v>0</v>
      </c>
      <c r="N39" s="143"/>
      <c r="O39" s="144">
        <f t="shared" si="8"/>
        <v>0</v>
      </c>
      <c r="P39" s="148">
        <f t="shared" si="9"/>
        <v>0</v>
      </c>
      <c r="Q39" s="145">
        <f t="shared" si="10"/>
        <v>0</v>
      </c>
      <c r="S39" s="12"/>
    </row>
    <row r="40" spans="1:19" ht="15">
      <c r="A40" s="101"/>
      <c r="B40" s="103"/>
      <c r="C40" s="102"/>
      <c r="D40" s="100"/>
      <c r="E40" s="115"/>
      <c r="F40" s="49"/>
      <c r="G40" s="120">
        <f t="shared" si="1"/>
        <v>0</v>
      </c>
      <c r="H40" s="120">
        <f t="shared" si="2"/>
        <v>0</v>
      </c>
      <c r="I40" s="120">
        <f t="shared" si="3"/>
        <v>0</v>
      </c>
      <c r="J40" s="120">
        <f t="shared" si="4"/>
        <v>0</v>
      </c>
      <c r="K40" s="120">
        <f t="shared" si="5"/>
        <v>0</v>
      </c>
      <c r="L40" s="120">
        <f t="shared" si="6"/>
        <v>0</v>
      </c>
      <c r="M40" s="120">
        <f t="shared" si="7"/>
        <v>0</v>
      </c>
      <c r="N40" s="143"/>
      <c r="O40" s="144">
        <f t="shared" si="8"/>
        <v>0</v>
      </c>
      <c r="P40" s="148">
        <f t="shared" si="9"/>
        <v>0</v>
      </c>
      <c r="Q40" s="145">
        <f t="shared" si="10"/>
        <v>0</v>
      </c>
      <c r="S40" s="12"/>
    </row>
    <row r="41" spans="1:19" ht="15">
      <c r="A41" s="101"/>
      <c r="B41" s="103"/>
      <c r="C41" s="102"/>
      <c r="D41" s="100"/>
      <c r="E41" s="115"/>
      <c r="F41" s="49"/>
      <c r="G41" s="120">
        <f t="shared" si="1"/>
        <v>0</v>
      </c>
      <c r="H41" s="120">
        <f t="shared" si="2"/>
        <v>0</v>
      </c>
      <c r="I41" s="120">
        <f t="shared" si="3"/>
        <v>0</v>
      </c>
      <c r="J41" s="120">
        <f t="shared" si="4"/>
        <v>0</v>
      </c>
      <c r="K41" s="120">
        <f t="shared" si="5"/>
        <v>0</v>
      </c>
      <c r="L41" s="120">
        <f t="shared" si="6"/>
        <v>0</v>
      </c>
      <c r="M41" s="120">
        <f t="shared" si="7"/>
        <v>0</v>
      </c>
      <c r="N41" s="143"/>
      <c r="O41" s="144">
        <f t="shared" si="8"/>
        <v>0</v>
      </c>
      <c r="P41" s="148">
        <f t="shared" si="9"/>
        <v>0</v>
      </c>
      <c r="Q41" s="145">
        <f t="shared" si="10"/>
        <v>0</v>
      </c>
      <c r="S41" s="12"/>
    </row>
    <row r="42" spans="1:19" ht="15">
      <c r="A42" s="101"/>
      <c r="B42" s="103"/>
      <c r="C42" s="102"/>
      <c r="D42" s="100"/>
      <c r="E42" s="115"/>
      <c r="F42" s="49"/>
      <c r="G42" s="120">
        <f t="shared" si="1"/>
        <v>0</v>
      </c>
      <c r="H42" s="120">
        <f t="shared" si="2"/>
        <v>0</v>
      </c>
      <c r="I42" s="120">
        <f t="shared" si="3"/>
        <v>0</v>
      </c>
      <c r="J42" s="120">
        <f t="shared" si="4"/>
        <v>0</v>
      </c>
      <c r="K42" s="120">
        <f t="shared" si="5"/>
        <v>0</v>
      </c>
      <c r="L42" s="120">
        <f t="shared" si="6"/>
        <v>0</v>
      </c>
      <c r="M42" s="120">
        <f t="shared" si="7"/>
        <v>0</v>
      </c>
      <c r="N42" s="143"/>
      <c r="O42" s="144">
        <f t="shared" si="8"/>
        <v>0</v>
      </c>
      <c r="P42" s="148">
        <f t="shared" si="9"/>
        <v>0</v>
      </c>
      <c r="Q42" s="145">
        <f t="shared" si="10"/>
        <v>0</v>
      </c>
      <c r="S42" s="12"/>
    </row>
    <row r="43" spans="1:19" ht="15">
      <c r="A43" s="101"/>
      <c r="B43" s="103"/>
      <c r="C43" s="102"/>
      <c r="D43" s="100"/>
      <c r="E43" s="115"/>
      <c r="F43" s="49"/>
      <c r="G43" s="120">
        <f t="shared" si="1"/>
        <v>0</v>
      </c>
      <c r="H43" s="120">
        <f t="shared" si="2"/>
        <v>0</v>
      </c>
      <c r="I43" s="120">
        <f t="shared" si="3"/>
        <v>0</v>
      </c>
      <c r="J43" s="120">
        <f t="shared" si="4"/>
        <v>0</v>
      </c>
      <c r="K43" s="120">
        <f t="shared" si="5"/>
        <v>0</v>
      </c>
      <c r="L43" s="120">
        <f t="shared" si="6"/>
        <v>0</v>
      </c>
      <c r="M43" s="120">
        <f t="shared" si="7"/>
        <v>0</v>
      </c>
      <c r="N43" s="143"/>
      <c r="O43" s="144">
        <f t="shared" si="8"/>
        <v>0</v>
      </c>
      <c r="P43" s="148">
        <f t="shared" si="9"/>
        <v>0</v>
      </c>
      <c r="Q43" s="145">
        <f t="shared" si="10"/>
        <v>0</v>
      </c>
      <c r="S43" s="12"/>
    </row>
    <row r="44" spans="1:19" ht="15">
      <c r="A44" s="101"/>
      <c r="B44" s="103"/>
      <c r="C44" s="102"/>
      <c r="D44" s="100"/>
      <c r="E44" s="115"/>
      <c r="F44" s="49"/>
      <c r="G44" s="120">
        <f t="shared" si="1"/>
        <v>0</v>
      </c>
      <c r="H44" s="120">
        <f t="shared" si="2"/>
        <v>0</v>
      </c>
      <c r="I44" s="120">
        <f t="shared" si="3"/>
        <v>0</v>
      </c>
      <c r="J44" s="120">
        <f t="shared" si="4"/>
        <v>0</v>
      </c>
      <c r="K44" s="120">
        <f t="shared" si="5"/>
        <v>0</v>
      </c>
      <c r="L44" s="120">
        <f t="shared" si="6"/>
        <v>0</v>
      </c>
      <c r="M44" s="120">
        <f t="shared" si="7"/>
        <v>0</v>
      </c>
      <c r="N44" s="143"/>
      <c r="O44" s="144">
        <f t="shared" si="8"/>
        <v>0</v>
      </c>
      <c r="P44" s="148">
        <f t="shared" si="9"/>
        <v>0</v>
      </c>
      <c r="Q44" s="145">
        <f t="shared" si="10"/>
        <v>0</v>
      </c>
      <c r="S44" s="12"/>
    </row>
    <row r="45" spans="1:19" ht="15">
      <c r="A45" s="101"/>
      <c r="B45" s="103"/>
      <c r="C45" s="102"/>
      <c r="D45" s="100"/>
      <c r="E45" s="115"/>
      <c r="F45" s="49"/>
      <c r="G45" s="120">
        <f t="shared" si="1"/>
        <v>0</v>
      </c>
      <c r="H45" s="120">
        <f t="shared" si="2"/>
        <v>0</v>
      </c>
      <c r="I45" s="120">
        <f t="shared" si="3"/>
        <v>0</v>
      </c>
      <c r="J45" s="120">
        <f t="shared" si="4"/>
        <v>0</v>
      </c>
      <c r="K45" s="120">
        <f t="shared" si="5"/>
        <v>0</v>
      </c>
      <c r="L45" s="120">
        <f t="shared" si="6"/>
        <v>0</v>
      </c>
      <c r="M45" s="120">
        <f t="shared" si="7"/>
        <v>0</v>
      </c>
      <c r="N45" s="143"/>
      <c r="O45" s="144">
        <f t="shared" si="8"/>
        <v>0</v>
      </c>
      <c r="P45" s="148">
        <f t="shared" si="9"/>
        <v>0</v>
      </c>
      <c r="Q45" s="145">
        <f t="shared" si="10"/>
        <v>0</v>
      </c>
      <c r="S45" s="12"/>
    </row>
    <row r="46" spans="1:19" ht="15">
      <c r="A46" s="101"/>
      <c r="B46" s="103"/>
      <c r="C46" s="102"/>
      <c r="D46" s="100"/>
      <c r="E46" s="115"/>
      <c r="F46" s="49"/>
      <c r="G46" s="120">
        <f t="shared" si="1"/>
        <v>0</v>
      </c>
      <c r="H46" s="120">
        <f t="shared" si="2"/>
        <v>0</v>
      </c>
      <c r="I46" s="120">
        <f t="shared" si="3"/>
        <v>0</v>
      </c>
      <c r="J46" s="120">
        <f t="shared" si="4"/>
        <v>0</v>
      </c>
      <c r="K46" s="120">
        <f t="shared" si="5"/>
        <v>0</v>
      </c>
      <c r="L46" s="120">
        <f t="shared" si="6"/>
        <v>0</v>
      </c>
      <c r="M46" s="120">
        <f t="shared" si="7"/>
        <v>0</v>
      </c>
      <c r="N46" s="143"/>
      <c r="O46" s="144">
        <f t="shared" si="8"/>
        <v>0</v>
      </c>
      <c r="P46" s="148">
        <f t="shared" si="9"/>
        <v>0</v>
      </c>
      <c r="Q46" s="145">
        <f t="shared" si="10"/>
        <v>0</v>
      </c>
      <c r="S46" s="12"/>
    </row>
    <row r="47" spans="1:19" ht="15">
      <c r="A47" s="101"/>
      <c r="B47" s="103"/>
      <c r="C47" s="102"/>
      <c r="D47" s="100"/>
      <c r="E47" s="115"/>
      <c r="F47" s="49"/>
      <c r="G47" s="120">
        <f t="shared" si="1"/>
        <v>0</v>
      </c>
      <c r="H47" s="120">
        <f t="shared" si="2"/>
        <v>0</v>
      </c>
      <c r="I47" s="120">
        <f t="shared" si="3"/>
        <v>0</v>
      </c>
      <c r="J47" s="120">
        <f t="shared" si="4"/>
        <v>0</v>
      </c>
      <c r="K47" s="120">
        <f t="shared" si="5"/>
        <v>0</v>
      </c>
      <c r="L47" s="120">
        <f t="shared" si="6"/>
        <v>0</v>
      </c>
      <c r="M47" s="120">
        <f t="shared" si="7"/>
        <v>0</v>
      </c>
      <c r="N47" s="143"/>
      <c r="O47" s="144">
        <f t="shared" si="8"/>
        <v>0</v>
      </c>
      <c r="P47" s="148">
        <f t="shared" si="9"/>
        <v>0</v>
      </c>
      <c r="Q47" s="145">
        <f t="shared" si="10"/>
        <v>0</v>
      </c>
      <c r="S47" s="12"/>
    </row>
    <row r="48" spans="1:19" ht="15">
      <c r="A48" s="101"/>
      <c r="B48" s="103"/>
      <c r="C48" s="102"/>
      <c r="D48" s="100"/>
      <c r="E48" s="115"/>
      <c r="F48" s="49"/>
      <c r="G48" s="120">
        <f t="shared" si="1"/>
        <v>0</v>
      </c>
      <c r="H48" s="120">
        <f t="shared" si="2"/>
        <v>0</v>
      </c>
      <c r="I48" s="120">
        <f t="shared" si="3"/>
        <v>0</v>
      </c>
      <c r="J48" s="120">
        <f t="shared" si="4"/>
        <v>0</v>
      </c>
      <c r="K48" s="120">
        <f t="shared" si="5"/>
        <v>0</v>
      </c>
      <c r="L48" s="120">
        <f t="shared" si="6"/>
        <v>0</v>
      </c>
      <c r="M48" s="120">
        <f t="shared" si="7"/>
        <v>0</v>
      </c>
      <c r="N48" s="143"/>
      <c r="O48" s="144">
        <f t="shared" si="8"/>
        <v>0</v>
      </c>
      <c r="P48" s="148">
        <f t="shared" si="9"/>
        <v>0</v>
      </c>
      <c r="Q48" s="145">
        <f t="shared" si="10"/>
        <v>0</v>
      </c>
      <c r="S48" s="12"/>
    </row>
    <row r="49" spans="1:19" ht="15">
      <c r="A49" s="101"/>
      <c r="B49" s="103"/>
      <c r="C49" s="102"/>
      <c r="D49" s="100"/>
      <c r="E49" s="115"/>
      <c r="F49" s="49"/>
      <c r="G49" s="120">
        <f t="shared" si="1"/>
        <v>0</v>
      </c>
      <c r="H49" s="120">
        <f t="shared" si="2"/>
        <v>0</v>
      </c>
      <c r="I49" s="120">
        <f t="shared" si="3"/>
        <v>0</v>
      </c>
      <c r="J49" s="120">
        <f t="shared" si="4"/>
        <v>0</v>
      </c>
      <c r="K49" s="120">
        <f t="shared" si="5"/>
        <v>0</v>
      </c>
      <c r="L49" s="120">
        <f t="shared" si="6"/>
        <v>0</v>
      </c>
      <c r="M49" s="120">
        <f t="shared" si="7"/>
        <v>0</v>
      </c>
      <c r="N49" s="143"/>
      <c r="O49" s="144">
        <f t="shared" si="8"/>
        <v>0</v>
      </c>
      <c r="P49" s="148">
        <f t="shared" si="9"/>
        <v>0</v>
      </c>
      <c r="Q49" s="145">
        <f t="shared" si="10"/>
        <v>0</v>
      </c>
      <c r="S49" s="12"/>
    </row>
    <row r="50" spans="1:19" ht="15">
      <c r="A50" s="101"/>
      <c r="B50" s="103"/>
      <c r="C50" s="102"/>
      <c r="D50" s="100"/>
      <c r="E50" s="115"/>
      <c r="F50" s="49"/>
      <c r="G50" s="120">
        <f t="shared" si="1"/>
        <v>0</v>
      </c>
      <c r="H50" s="120">
        <f t="shared" si="2"/>
        <v>0</v>
      </c>
      <c r="I50" s="120">
        <f t="shared" si="3"/>
        <v>0</v>
      </c>
      <c r="J50" s="120">
        <f t="shared" si="4"/>
        <v>0</v>
      </c>
      <c r="K50" s="120">
        <f t="shared" si="5"/>
        <v>0</v>
      </c>
      <c r="L50" s="120">
        <f t="shared" si="6"/>
        <v>0</v>
      </c>
      <c r="M50" s="120">
        <f t="shared" si="7"/>
        <v>0</v>
      </c>
      <c r="N50" s="143"/>
      <c r="O50" s="144">
        <f t="shared" si="8"/>
        <v>0</v>
      </c>
      <c r="P50" s="148">
        <f t="shared" si="9"/>
        <v>0</v>
      </c>
      <c r="Q50" s="145">
        <f t="shared" si="10"/>
        <v>0</v>
      </c>
      <c r="S50" s="12"/>
    </row>
    <row r="51" spans="1:19" ht="15">
      <c r="A51" s="101"/>
      <c r="B51" s="103"/>
      <c r="C51" s="102"/>
      <c r="D51" s="100"/>
      <c r="E51" s="115"/>
      <c r="F51" s="49"/>
      <c r="G51" s="120">
        <f t="shared" si="1"/>
        <v>0</v>
      </c>
      <c r="H51" s="120">
        <f t="shared" si="2"/>
        <v>0</v>
      </c>
      <c r="I51" s="120">
        <f t="shared" si="3"/>
        <v>0</v>
      </c>
      <c r="J51" s="120">
        <f t="shared" si="4"/>
        <v>0</v>
      </c>
      <c r="K51" s="120">
        <f t="shared" si="5"/>
        <v>0</v>
      </c>
      <c r="L51" s="120">
        <f t="shared" si="6"/>
        <v>0</v>
      </c>
      <c r="M51" s="120">
        <f t="shared" si="7"/>
        <v>0</v>
      </c>
      <c r="N51" s="143"/>
      <c r="O51" s="144">
        <f t="shared" si="8"/>
        <v>0</v>
      </c>
      <c r="P51" s="148">
        <f t="shared" si="9"/>
        <v>0</v>
      </c>
      <c r="Q51" s="145">
        <f t="shared" si="10"/>
        <v>0</v>
      </c>
      <c r="S51" s="12"/>
    </row>
    <row r="52" spans="1:19">
      <c r="A52" s="43"/>
      <c r="B52" s="43"/>
      <c r="C52" s="43"/>
      <c r="D52" s="43"/>
      <c r="E52" s="59"/>
      <c r="N52" s="38"/>
      <c r="O52" s="38"/>
      <c r="P52" s="38"/>
      <c r="R52" s="141"/>
      <c r="S52" s="12"/>
    </row>
    <row r="53" spans="1:19">
      <c r="A53" s="43"/>
      <c r="B53" s="43"/>
      <c r="C53" s="44"/>
      <c r="D53" s="44"/>
      <c r="E53" s="60"/>
      <c r="F53" s="44"/>
      <c r="G53" s="122"/>
      <c r="H53" s="122"/>
      <c r="I53" s="122"/>
      <c r="J53" s="122"/>
      <c r="K53" s="122"/>
      <c r="L53" s="122"/>
      <c r="M53" s="122"/>
      <c r="N53" s="44"/>
      <c r="O53" s="44"/>
      <c r="P53" s="44"/>
      <c r="Q53" s="53"/>
      <c r="R53" s="141"/>
      <c r="S53" s="12"/>
    </row>
    <row r="54" spans="1:19">
      <c r="A54" s="43"/>
      <c r="B54" s="43"/>
      <c r="C54" s="44"/>
      <c r="D54" s="44"/>
      <c r="E54" s="60"/>
      <c r="F54" s="44"/>
      <c r="G54" s="122"/>
      <c r="H54" s="122"/>
      <c r="I54" s="122"/>
      <c r="J54" s="122"/>
      <c r="K54" s="122"/>
      <c r="L54" s="122"/>
      <c r="M54" s="122"/>
      <c r="N54" s="44"/>
      <c r="O54" s="44"/>
      <c r="P54" s="44"/>
      <c r="Q54" s="53"/>
      <c r="R54" s="141"/>
      <c r="S54" s="12"/>
    </row>
    <row r="55" spans="1:19">
      <c r="A55" s="45"/>
      <c r="B55" s="45"/>
      <c r="G55" s="122"/>
      <c r="H55" s="122"/>
      <c r="I55" s="122"/>
      <c r="J55" s="122"/>
      <c r="K55" s="122"/>
      <c r="L55" s="122"/>
      <c r="M55" s="122"/>
      <c r="N55" s="44"/>
      <c r="O55" s="44"/>
      <c r="P55" s="44"/>
      <c r="Q55" s="53"/>
      <c r="R55" s="141"/>
      <c r="S55" s="12"/>
    </row>
    <row r="56" spans="1:19">
      <c r="A56" s="45"/>
      <c r="B56" s="45"/>
      <c r="G56" s="122"/>
      <c r="H56" s="122"/>
      <c r="I56" s="122"/>
      <c r="J56" s="122"/>
      <c r="K56" s="122"/>
      <c r="L56" s="122"/>
      <c r="M56" s="122"/>
      <c r="N56" s="44"/>
      <c r="O56" s="44"/>
      <c r="P56" s="44"/>
      <c r="Q56" s="53"/>
      <c r="R56" s="141"/>
      <c r="S56" s="12"/>
    </row>
    <row r="57" spans="1:19">
      <c r="A57" s="45"/>
      <c r="B57" s="45"/>
      <c r="G57" s="122"/>
      <c r="H57" s="122"/>
      <c r="I57" s="122"/>
      <c r="J57" s="122"/>
      <c r="K57" s="122"/>
      <c r="L57" s="122"/>
      <c r="M57" s="122"/>
      <c r="N57" s="44"/>
      <c r="O57" s="44"/>
      <c r="P57" s="44"/>
      <c r="Q57" s="53"/>
      <c r="R57" s="141"/>
      <c r="S57" s="12"/>
    </row>
    <row r="58" spans="1:19">
      <c r="A58" s="45"/>
      <c r="B58" s="45"/>
      <c r="G58" s="122"/>
      <c r="H58" s="122"/>
      <c r="I58" s="122"/>
      <c r="J58" s="122"/>
      <c r="K58" s="122"/>
      <c r="L58" s="122"/>
      <c r="M58" s="122"/>
      <c r="N58" s="44"/>
      <c r="O58" s="44"/>
      <c r="P58" s="44"/>
      <c r="Q58" s="53"/>
      <c r="R58" s="141"/>
      <c r="S58" s="12"/>
    </row>
    <row r="59" spans="1:19">
      <c r="A59" s="45"/>
      <c r="B59" s="45"/>
      <c r="G59" s="122"/>
      <c r="H59" s="122"/>
      <c r="I59" s="122"/>
      <c r="J59" s="122"/>
      <c r="K59" s="122"/>
      <c r="L59" s="122"/>
      <c r="M59" s="122"/>
      <c r="N59" s="44"/>
      <c r="O59" s="44"/>
      <c r="P59" s="44"/>
      <c r="Q59" s="53"/>
      <c r="R59" s="141"/>
      <c r="S59" s="12"/>
    </row>
    <row r="60" spans="1:19">
      <c r="A60" s="45"/>
      <c r="B60" s="45"/>
      <c r="G60" s="122"/>
      <c r="H60" s="122"/>
      <c r="I60" s="122"/>
      <c r="J60" s="122"/>
      <c r="K60" s="122"/>
      <c r="L60" s="122"/>
      <c r="M60" s="122"/>
      <c r="N60" s="44"/>
      <c r="O60" s="44"/>
      <c r="P60" s="44"/>
      <c r="Q60" s="53"/>
      <c r="R60" s="141"/>
      <c r="S60" s="12"/>
    </row>
    <row r="61" spans="1:19">
      <c r="A61" s="45"/>
      <c r="B61" s="45"/>
      <c r="G61" s="122"/>
      <c r="H61" s="122"/>
      <c r="I61" s="122"/>
      <c r="J61" s="122"/>
      <c r="K61" s="122"/>
      <c r="L61" s="122"/>
      <c r="M61" s="122"/>
      <c r="N61" s="44"/>
      <c r="O61" s="44"/>
      <c r="P61" s="44"/>
      <c r="Q61" s="53"/>
      <c r="R61" s="141"/>
      <c r="S61" s="12"/>
    </row>
    <row r="62" spans="1:19">
      <c r="A62" s="45"/>
      <c r="B62" s="45"/>
      <c r="G62" s="122"/>
      <c r="H62" s="122"/>
      <c r="I62" s="122"/>
      <c r="J62" s="122"/>
      <c r="K62" s="122"/>
      <c r="L62" s="122"/>
      <c r="M62" s="122"/>
      <c r="N62" s="44"/>
      <c r="O62" s="44"/>
      <c r="P62" s="44"/>
      <c r="Q62" s="53"/>
      <c r="R62" s="141"/>
      <c r="S62" s="12"/>
    </row>
    <row r="63" spans="1:19">
      <c r="A63" s="43"/>
      <c r="B63" s="43"/>
      <c r="C63" s="46"/>
      <c r="D63" s="46"/>
      <c r="E63" s="62"/>
      <c r="F63" s="46"/>
      <c r="G63" s="122"/>
      <c r="H63" s="122"/>
      <c r="I63" s="122"/>
      <c r="J63" s="122"/>
      <c r="K63" s="122"/>
      <c r="L63" s="122"/>
      <c r="M63" s="122"/>
      <c r="N63" s="44"/>
      <c r="O63" s="44"/>
      <c r="P63" s="44"/>
      <c r="Q63" s="53"/>
      <c r="R63" s="141"/>
      <c r="S63" s="12"/>
    </row>
    <row r="64" spans="1:19">
      <c r="A64" s="43"/>
      <c r="B64" s="43"/>
      <c r="C64" s="43"/>
      <c r="D64" s="43"/>
      <c r="E64" s="59"/>
      <c r="R64" s="141"/>
      <c r="S64" s="12"/>
    </row>
    <row r="65" spans="1:19">
      <c r="A65" s="43"/>
      <c r="B65" s="43"/>
      <c r="C65" s="43"/>
      <c r="D65" s="43"/>
      <c r="E65" s="59"/>
      <c r="R65" s="141"/>
      <c r="S65" s="12"/>
    </row>
    <row r="66" spans="1:19">
      <c r="R66" s="141"/>
      <c r="S66" s="12"/>
    </row>
    <row r="67" spans="1:19">
      <c r="R67" s="141"/>
      <c r="S67" s="12"/>
    </row>
    <row r="68" spans="1:19">
      <c r="R68" s="141"/>
      <c r="S68" s="12"/>
    </row>
    <row r="69" spans="1:19">
      <c r="R69" s="141"/>
      <c r="S69" s="12"/>
    </row>
    <row r="70" spans="1:19">
      <c r="R70" s="141"/>
      <c r="S70" s="12"/>
    </row>
    <row r="71" spans="1:19">
      <c r="R71" s="141"/>
      <c r="S71" s="12"/>
    </row>
    <row r="72" spans="1:19">
      <c r="R72" s="141"/>
      <c r="S72" s="12"/>
    </row>
    <row r="73" spans="1:19">
      <c r="R73" s="141"/>
      <c r="S73" s="12"/>
    </row>
    <row r="74" spans="1:19">
      <c r="R74" s="141"/>
      <c r="S74" s="12"/>
    </row>
    <row r="75" spans="1:19">
      <c r="R75" s="141"/>
      <c r="S75" s="12"/>
    </row>
    <row r="76" spans="1:19">
      <c r="R76" s="141"/>
      <c r="S76" s="12"/>
    </row>
    <row r="77" spans="1:19">
      <c r="R77" s="141"/>
      <c r="S77" s="12"/>
    </row>
    <row r="78" spans="1:19">
      <c r="R78" s="141"/>
      <c r="S78" s="12"/>
    </row>
    <row r="79" spans="1:19">
      <c r="R79" s="141"/>
      <c r="S79" s="12"/>
    </row>
    <row r="80" spans="1:19">
      <c r="R80" s="141"/>
      <c r="S80" s="12"/>
    </row>
    <row r="81" spans="19:19">
      <c r="S81" s="12"/>
    </row>
    <row r="82" spans="19:19">
      <c r="S82" s="11"/>
    </row>
    <row r="83" spans="19:19">
      <c r="S83" s="11"/>
    </row>
    <row r="84" spans="19:19">
      <c r="S84" s="11"/>
    </row>
    <row r="85" spans="19:19">
      <c r="S85" s="11"/>
    </row>
    <row r="86" spans="19:19">
      <c r="S86" s="11"/>
    </row>
    <row r="87" spans="19:19">
      <c r="S87" s="11"/>
    </row>
    <row r="88" spans="19:19">
      <c r="S88" s="11"/>
    </row>
    <row r="89" spans="19:19">
      <c r="S89" s="11"/>
    </row>
    <row r="90" spans="19:19">
      <c r="S90" s="11"/>
    </row>
    <row r="91" spans="19:19">
      <c r="S91" s="11"/>
    </row>
    <row r="92" spans="19:19">
      <c r="S92" s="11"/>
    </row>
    <row r="93" spans="19:19">
      <c r="S93" s="11"/>
    </row>
    <row r="94" spans="19:19">
      <c r="S94" s="11"/>
    </row>
    <row r="95" spans="19:19">
      <c r="S95" s="11"/>
    </row>
    <row r="96" spans="19:19">
      <c r="S96" s="11"/>
    </row>
  </sheetData>
  <dataConsolidate/>
  <phoneticPr fontId="0" type="noConversion"/>
  <conditionalFormatting sqref="E4:E51">
    <cfRule type="expression" dxfId="8" priority="24" stopIfTrue="1">
      <formula>D4="Other Expenses"</formula>
    </cfRule>
  </conditionalFormatting>
  <conditionalFormatting sqref="D4:D51">
    <cfRule type="expression" dxfId="7" priority="25" stopIfTrue="1">
      <formula>C4="Other Expenses"</formula>
    </cfRule>
  </conditionalFormatting>
  <conditionalFormatting sqref="D1:E1">
    <cfRule type="expression" dxfId="6" priority="26" stopIfTrue="1">
      <formula>OR($C$4:$C$51="Other Expenses")</formula>
    </cfRule>
  </conditionalFormatting>
  <dataValidations count="4">
    <dataValidation type="list" allowBlank="1" showInputMessage="1" showErrorMessage="1" sqref="C4:C51" xr:uid="{00000000-0002-0000-0200-000000000000}">
      <formula1>$S$18:$S$25</formula1>
    </dataValidation>
    <dataValidation type="whole" showInputMessage="1" showErrorMessage="1" error="Please insert 5 digit cost centre number" sqref="E4:E51" xr:uid="{00000000-0002-0000-0200-000001000000}">
      <formula1>10000</formula1>
      <formula2>99999</formula2>
    </dataValidation>
    <dataValidation type="whole" showInputMessage="1" showErrorMessage="1" error="Please insert 5 digit account code" sqref="D4:D51" xr:uid="{00000000-0002-0000-0200-000002000000}">
      <formula1>0</formula1>
      <formula2>99999</formula2>
    </dataValidation>
    <dataValidation type="list" allowBlank="1" showInputMessage="1" showErrorMessage="1" error="Choose from the list only!" prompt="Select a rate from the list" sqref="N4:N51" xr:uid="{00000000-0002-0000-0200-000003000000}">
      <formula1>VAT_Rates_List</formula1>
    </dataValidation>
  </dataValidations>
  <pageMargins left="0.39370078740157483" right="0.19685039370078741" top="0.39370078740157483" bottom="0.39370078740157483" header="0.19685039370078741" footer="0.19685039370078741"/>
  <pageSetup paperSize="9" scale="7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Q97"/>
  <sheetViews>
    <sheetView showGridLines="0" showZeros="0" view="pageBreakPreview" zoomScale="85" zoomScaleNormal="85" workbookViewId="0">
      <pane xSplit="7" ySplit="3" topLeftCell="H4" activePane="bottomRight" state="frozenSplit"/>
      <selection pane="topRight"/>
      <selection pane="bottomLeft"/>
      <selection pane="bottomRight" activeCell="E7" sqref="E7"/>
    </sheetView>
  </sheetViews>
  <sheetFormatPr defaultRowHeight="12.75"/>
  <cols>
    <col min="1" max="2" width="12.85546875" style="20" customWidth="1"/>
    <col min="3" max="3" width="13.7109375" style="20" customWidth="1"/>
    <col min="4" max="4" width="19.5703125" style="20" customWidth="1"/>
    <col min="5" max="5" width="12.85546875" style="20" bestFit="1" customWidth="1"/>
    <col min="6" max="6" width="12.85546875" style="20" hidden="1" customWidth="1"/>
    <col min="7" max="7" width="21" style="20" customWidth="1"/>
    <col min="8" max="8" width="14.28515625" style="20" customWidth="1"/>
    <col min="9" max="9" width="11.5703125" style="20" bestFit="1" customWidth="1"/>
    <col min="10" max="11" width="12.5703125" style="20" customWidth="1"/>
    <col min="12" max="12" width="16.42578125" style="20" customWidth="1"/>
    <col min="13" max="13" width="10.42578125" style="38" customWidth="1"/>
    <col min="14" max="14" width="13.5703125" style="20" customWidth="1"/>
    <col min="15" max="15" width="12.42578125" style="20" customWidth="1"/>
    <col min="16" max="16" width="13.42578125" style="20" bestFit="1" customWidth="1"/>
    <col min="17" max="17" width="4.42578125" customWidth="1"/>
    <col min="18" max="18" width="19.85546875" customWidth="1"/>
    <col min="19" max="19" width="21.140625" customWidth="1"/>
    <col min="20" max="20" width="16.5703125" customWidth="1"/>
  </cols>
  <sheetData>
    <row r="1" spans="1:17" ht="31.5" customHeight="1">
      <c r="A1" s="153" t="s">
        <v>115</v>
      </c>
      <c r="B1" s="153"/>
      <c r="C1" s="154"/>
      <c r="D1" s="154"/>
      <c r="E1" s="233" t="s">
        <v>52</v>
      </c>
      <c r="F1" s="233"/>
      <c r="G1" s="234"/>
      <c r="H1" s="234"/>
      <c r="I1" s="234"/>
      <c r="J1" s="17"/>
      <c r="K1" s="17"/>
      <c r="L1" s="17"/>
      <c r="M1" s="21"/>
      <c r="N1" s="17"/>
      <c r="O1" s="17"/>
      <c r="P1" s="17"/>
    </row>
    <row r="2" spans="1:17" ht="31.5" customHeight="1">
      <c r="A2" s="22"/>
      <c r="B2" s="23"/>
      <c r="C2" s="22" t="s">
        <v>74</v>
      </c>
      <c r="D2" s="24"/>
      <c r="E2" s="16"/>
      <c r="F2" s="16"/>
      <c r="G2" s="16"/>
      <c r="H2" s="16"/>
      <c r="I2" s="16"/>
      <c r="J2" s="24"/>
      <c r="K2" s="24"/>
      <c r="L2" s="24"/>
      <c r="M2" s="25"/>
      <c r="N2" s="24"/>
      <c r="O2" s="24"/>
      <c r="P2" s="24"/>
    </row>
    <row r="3" spans="1:17" ht="45.75" customHeight="1">
      <c r="A3" s="26" t="s">
        <v>27</v>
      </c>
      <c r="B3" s="27" t="s">
        <v>79</v>
      </c>
      <c r="C3" s="28" t="s">
        <v>80</v>
      </c>
      <c r="D3" s="28" t="s">
        <v>81</v>
      </c>
      <c r="E3" s="29" t="s">
        <v>29</v>
      </c>
      <c r="F3" s="29" t="s">
        <v>95</v>
      </c>
      <c r="G3" s="28" t="s">
        <v>30</v>
      </c>
      <c r="H3" s="28" t="s">
        <v>39</v>
      </c>
      <c r="I3" s="28" t="s">
        <v>57</v>
      </c>
      <c r="J3" s="28" t="s">
        <v>31</v>
      </c>
      <c r="K3" s="28" t="s">
        <v>51</v>
      </c>
      <c r="L3" s="73" t="s">
        <v>33</v>
      </c>
      <c r="M3" s="74" t="s">
        <v>60</v>
      </c>
      <c r="N3" s="73" t="s">
        <v>42</v>
      </c>
      <c r="O3" s="72" t="s">
        <v>43</v>
      </c>
      <c r="P3" s="64" t="s">
        <v>44</v>
      </c>
      <c r="Q3" s="1"/>
    </row>
    <row r="4" spans="1:17" ht="15.95" customHeight="1" thickBot="1">
      <c r="A4" s="114" t="s">
        <v>41</v>
      </c>
      <c r="B4" s="35"/>
      <c r="C4" s="33"/>
      <c r="D4" s="33"/>
      <c r="E4" s="34"/>
      <c r="F4" s="34"/>
      <c r="G4" s="35">
        <f>SUM(G5:G97)</f>
        <v>0</v>
      </c>
      <c r="H4" s="35"/>
      <c r="I4" s="35"/>
      <c r="J4" s="36">
        <f>SUM(J5:J97)</f>
        <v>0</v>
      </c>
      <c r="K4" s="37">
        <f>MAX(K5:K97)</f>
        <v>0</v>
      </c>
      <c r="L4" s="34"/>
      <c r="M4" s="70"/>
      <c r="N4" s="71">
        <f>SUM(N5:N97)</f>
        <v>0</v>
      </c>
      <c r="O4" s="71">
        <f>SUM(O5:O97)</f>
        <v>0</v>
      </c>
      <c r="P4" s="66">
        <f>SUM(P5:P97)</f>
        <v>0</v>
      </c>
    </row>
    <row r="5" spans="1:17" ht="15">
      <c r="A5" s="104"/>
      <c r="B5" s="105"/>
      <c r="C5" s="106"/>
      <c r="D5" s="106"/>
      <c r="E5" s="107"/>
      <c r="F5" s="107"/>
      <c r="G5" s="106"/>
      <c r="H5" s="108"/>
      <c r="I5" s="115"/>
      <c r="J5" s="30">
        <f>IF(G5-H5&gt;=0,G5-H5,0)</f>
        <v>0</v>
      </c>
      <c r="K5" s="31">
        <f>IF(J5=0,0,Summary!H13+'Mileage Details'!J5)</f>
        <v>0</v>
      </c>
      <c r="L5" s="32" t="str">
        <f t="shared" ref="L5:L35" si="0">IF(E5="","None",VLOOKUP(E5,Mileages,4,FALSE))</f>
        <v>None</v>
      </c>
      <c r="M5" s="67">
        <f t="shared" ref="M5:M35" si="1">IF(E5="",0,IF(K5&lt;10000,VLOOKUP(E5,Mileages,2,FALSE)/100,VLOOKUP(E5,Mileages,3,FALSE)/100))</f>
        <v>0</v>
      </c>
      <c r="N5" s="68">
        <f>IF(L5="02501",IF(J5*M5&gt;50,50,J5*M5),0)</f>
        <v>0</v>
      </c>
      <c r="O5" s="69">
        <f>IF(L5="02507",J5*M5,0)</f>
        <v>0</v>
      </c>
      <c r="P5" s="65">
        <f t="shared" ref="P5:P24" si="2">O5+N5</f>
        <v>0</v>
      </c>
    </row>
    <row r="6" spans="1:17" ht="15">
      <c r="A6" s="104"/>
      <c r="B6" s="109"/>
      <c r="C6" s="110"/>
      <c r="D6" s="110"/>
      <c r="E6" s="107"/>
      <c r="F6" s="107"/>
      <c r="G6" s="106"/>
      <c r="H6" s="108"/>
      <c r="I6" s="106"/>
      <c r="J6" s="30">
        <f t="shared" ref="J6:J35" si="3">IF(G6-H6&gt;=0,G6-H6,0)</f>
        <v>0</v>
      </c>
      <c r="K6" s="31">
        <f>IF(J6=0,0,K5+J6)</f>
        <v>0</v>
      </c>
      <c r="L6" s="32" t="str">
        <f t="shared" si="0"/>
        <v>None</v>
      </c>
      <c r="M6" s="67">
        <f t="shared" si="1"/>
        <v>0</v>
      </c>
      <c r="N6" s="68">
        <f t="shared" ref="N6:N69" si="4">IF(L6="02501",IF(J6*M6&gt;50,50,J6*M6),0)</f>
        <v>0</v>
      </c>
      <c r="O6" s="69">
        <f t="shared" ref="O6:O13" si="5">IF(L6="02507",J6*M6,0)</f>
        <v>0</v>
      </c>
      <c r="P6" s="65">
        <f t="shared" si="2"/>
        <v>0</v>
      </c>
    </row>
    <row r="7" spans="1:17" ht="15">
      <c r="A7" s="104"/>
      <c r="B7" s="109"/>
      <c r="C7" s="110"/>
      <c r="D7" s="110"/>
      <c r="E7" s="107"/>
      <c r="F7" s="107"/>
      <c r="G7" s="106"/>
      <c r="H7" s="108"/>
      <c r="I7" s="106"/>
      <c r="J7" s="30">
        <f t="shared" si="3"/>
        <v>0</v>
      </c>
      <c r="K7" s="31">
        <f t="shared" ref="K7:K35" si="6">IF(J7=0,0,K6+J7)</f>
        <v>0</v>
      </c>
      <c r="L7" s="32" t="str">
        <f t="shared" si="0"/>
        <v>None</v>
      </c>
      <c r="M7" s="67">
        <f t="shared" si="1"/>
        <v>0</v>
      </c>
      <c r="N7" s="68">
        <f t="shared" si="4"/>
        <v>0</v>
      </c>
      <c r="O7" s="69">
        <f t="shared" si="5"/>
        <v>0</v>
      </c>
      <c r="P7" s="65">
        <f t="shared" si="2"/>
        <v>0</v>
      </c>
    </row>
    <row r="8" spans="1:17" ht="15">
      <c r="A8" s="104"/>
      <c r="B8" s="109"/>
      <c r="C8" s="110"/>
      <c r="D8" s="110"/>
      <c r="E8" s="107"/>
      <c r="F8" s="107"/>
      <c r="G8" s="106"/>
      <c r="H8" s="108"/>
      <c r="I8" s="106"/>
      <c r="J8" s="30">
        <f t="shared" si="3"/>
        <v>0</v>
      </c>
      <c r="K8" s="31">
        <f t="shared" si="6"/>
        <v>0</v>
      </c>
      <c r="L8" s="32" t="str">
        <f t="shared" si="0"/>
        <v>None</v>
      </c>
      <c r="M8" s="67">
        <f t="shared" si="1"/>
        <v>0</v>
      </c>
      <c r="N8" s="68">
        <f t="shared" si="4"/>
        <v>0</v>
      </c>
      <c r="O8" s="69">
        <f t="shared" si="5"/>
        <v>0</v>
      </c>
      <c r="P8" s="65">
        <f t="shared" si="2"/>
        <v>0</v>
      </c>
    </row>
    <row r="9" spans="1:17" ht="15">
      <c r="A9" s="104"/>
      <c r="B9" s="111"/>
      <c r="C9" s="112"/>
      <c r="D9" s="112"/>
      <c r="E9" s="107"/>
      <c r="F9" s="107"/>
      <c r="G9" s="106"/>
      <c r="H9" s="108"/>
      <c r="I9" s="106"/>
      <c r="J9" s="30">
        <f t="shared" si="3"/>
        <v>0</v>
      </c>
      <c r="K9" s="31">
        <f t="shared" si="6"/>
        <v>0</v>
      </c>
      <c r="L9" s="32" t="str">
        <f t="shared" si="0"/>
        <v>None</v>
      </c>
      <c r="M9" s="67">
        <f t="shared" si="1"/>
        <v>0</v>
      </c>
      <c r="N9" s="68">
        <f t="shared" si="4"/>
        <v>0</v>
      </c>
      <c r="O9" s="69">
        <f t="shared" si="5"/>
        <v>0</v>
      </c>
      <c r="P9" s="65">
        <f t="shared" si="2"/>
        <v>0</v>
      </c>
    </row>
    <row r="10" spans="1:17" ht="15">
      <c r="A10" s="104"/>
      <c r="B10" s="109"/>
      <c r="C10" s="110"/>
      <c r="D10" s="110"/>
      <c r="E10" s="107"/>
      <c r="F10" s="107"/>
      <c r="G10" s="106"/>
      <c r="H10" s="108"/>
      <c r="I10" s="106"/>
      <c r="J10" s="30">
        <f t="shared" si="3"/>
        <v>0</v>
      </c>
      <c r="K10" s="31">
        <f t="shared" si="6"/>
        <v>0</v>
      </c>
      <c r="L10" s="32" t="str">
        <f t="shared" si="0"/>
        <v>None</v>
      </c>
      <c r="M10" s="67">
        <f t="shared" si="1"/>
        <v>0</v>
      </c>
      <c r="N10" s="68">
        <f t="shared" si="4"/>
        <v>0</v>
      </c>
      <c r="O10" s="69">
        <f t="shared" si="5"/>
        <v>0</v>
      </c>
      <c r="P10" s="65">
        <f t="shared" si="2"/>
        <v>0</v>
      </c>
    </row>
    <row r="11" spans="1:17" ht="15">
      <c r="A11" s="104"/>
      <c r="B11" s="105"/>
      <c r="C11" s="106"/>
      <c r="D11" s="106"/>
      <c r="E11" s="107"/>
      <c r="F11" s="107"/>
      <c r="G11" s="106"/>
      <c r="H11" s="108"/>
      <c r="I11" s="106"/>
      <c r="J11" s="30">
        <f t="shared" si="3"/>
        <v>0</v>
      </c>
      <c r="K11" s="31">
        <f t="shared" si="6"/>
        <v>0</v>
      </c>
      <c r="L11" s="32" t="str">
        <f t="shared" si="0"/>
        <v>None</v>
      </c>
      <c r="M11" s="67">
        <f t="shared" si="1"/>
        <v>0</v>
      </c>
      <c r="N11" s="68">
        <f t="shared" si="4"/>
        <v>0</v>
      </c>
      <c r="O11" s="69">
        <f t="shared" si="5"/>
        <v>0</v>
      </c>
      <c r="P11" s="65">
        <f t="shared" si="2"/>
        <v>0</v>
      </c>
    </row>
    <row r="12" spans="1:17" ht="15">
      <c r="A12" s="104"/>
      <c r="B12" s="109"/>
      <c r="C12" s="110"/>
      <c r="D12" s="110"/>
      <c r="E12" s="107"/>
      <c r="F12" s="107"/>
      <c r="G12" s="106"/>
      <c r="H12" s="108"/>
      <c r="I12" s="106"/>
      <c r="J12" s="30">
        <f t="shared" si="3"/>
        <v>0</v>
      </c>
      <c r="K12" s="31">
        <f t="shared" si="6"/>
        <v>0</v>
      </c>
      <c r="L12" s="32" t="str">
        <f t="shared" si="0"/>
        <v>None</v>
      </c>
      <c r="M12" s="67">
        <f t="shared" si="1"/>
        <v>0</v>
      </c>
      <c r="N12" s="68">
        <f t="shared" si="4"/>
        <v>0</v>
      </c>
      <c r="O12" s="69">
        <f t="shared" si="5"/>
        <v>0</v>
      </c>
      <c r="P12" s="65">
        <f t="shared" si="2"/>
        <v>0</v>
      </c>
    </row>
    <row r="13" spans="1:17" ht="15">
      <c r="A13" s="104"/>
      <c r="B13" s="105"/>
      <c r="C13" s="106"/>
      <c r="D13" s="106"/>
      <c r="E13" s="107"/>
      <c r="F13" s="107"/>
      <c r="G13" s="106"/>
      <c r="H13" s="108"/>
      <c r="I13" s="106"/>
      <c r="J13" s="30">
        <f t="shared" si="3"/>
        <v>0</v>
      </c>
      <c r="K13" s="31">
        <f t="shared" si="6"/>
        <v>0</v>
      </c>
      <c r="L13" s="32" t="str">
        <f t="shared" si="0"/>
        <v>None</v>
      </c>
      <c r="M13" s="67">
        <f t="shared" si="1"/>
        <v>0</v>
      </c>
      <c r="N13" s="68">
        <f t="shared" si="4"/>
        <v>0</v>
      </c>
      <c r="O13" s="69">
        <f t="shared" si="5"/>
        <v>0</v>
      </c>
      <c r="P13" s="65">
        <f t="shared" si="2"/>
        <v>0</v>
      </c>
    </row>
    <row r="14" spans="1:17" ht="15">
      <c r="A14" s="104"/>
      <c r="B14" s="109"/>
      <c r="C14" s="110"/>
      <c r="D14" s="110"/>
      <c r="E14" s="107"/>
      <c r="F14" s="107"/>
      <c r="G14" s="106"/>
      <c r="H14" s="108"/>
      <c r="I14" s="106"/>
      <c r="J14" s="30">
        <f t="shared" si="3"/>
        <v>0</v>
      </c>
      <c r="K14" s="31">
        <f t="shared" si="6"/>
        <v>0</v>
      </c>
      <c r="L14" s="32" t="str">
        <f t="shared" si="0"/>
        <v>None</v>
      </c>
      <c r="M14" s="67">
        <f t="shared" si="1"/>
        <v>0</v>
      </c>
      <c r="N14" s="68">
        <f t="shared" si="4"/>
        <v>0</v>
      </c>
      <c r="O14" s="69">
        <f t="shared" ref="O14:O31" si="7">IF(L14="02507",J14*M14,0)</f>
        <v>0</v>
      </c>
      <c r="P14" s="65">
        <f t="shared" si="2"/>
        <v>0</v>
      </c>
    </row>
    <row r="15" spans="1:17" ht="15">
      <c r="A15" s="104"/>
      <c r="B15" s="105"/>
      <c r="C15" s="106"/>
      <c r="D15" s="106"/>
      <c r="E15" s="107"/>
      <c r="F15" s="107"/>
      <c r="G15" s="106"/>
      <c r="H15" s="108"/>
      <c r="I15" s="106"/>
      <c r="J15" s="30">
        <f t="shared" si="3"/>
        <v>0</v>
      </c>
      <c r="K15" s="31">
        <f t="shared" si="6"/>
        <v>0</v>
      </c>
      <c r="L15" s="32" t="str">
        <f t="shared" si="0"/>
        <v>None</v>
      </c>
      <c r="M15" s="67">
        <f t="shared" si="1"/>
        <v>0</v>
      </c>
      <c r="N15" s="68">
        <f t="shared" si="4"/>
        <v>0</v>
      </c>
      <c r="O15" s="69">
        <f t="shared" si="7"/>
        <v>0</v>
      </c>
      <c r="P15" s="65">
        <f t="shared" si="2"/>
        <v>0</v>
      </c>
    </row>
    <row r="16" spans="1:17" ht="15">
      <c r="A16" s="104"/>
      <c r="B16" s="109"/>
      <c r="C16" s="110"/>
      <c r="D16" s="110"/>
      <c r="E16" s="107"/>
      <c r="F16" s="107"/>
      <c r="G16" s="106"/>
      <c r="H16" s="108"/>
      <c r="I16" s="106"/>
      <c r="J16" s="30">
        <f t="shared" si="3"/>
        <v>0</v>
      </c>
      <c r="K16" s="31">
        <f t="shared" si="6"/>
        <v>0</v>
      </c>
      <c r="L16" s="32" t="str">
        <f t="shared" si="0"/>
        <v>None</v>
      </c>
      <c r="M16" s="67">
        <f t="shared" si="1"/>
        <v>0</v>
      </c>
      <c r="N16" s="68">
        <f t="shared" si="4"/>
        <v>0</v>
      </c>
      <c r="O16" s="69">
        <f t="shared" si="7"/>
        <v>0</v>
      </c>
      <c r="P16" s="65">
        <f t="shared" si="2"/>
        <v>0</v>
      </c>
    </row>
    <row r="17" spans="1:16" ht="15">
      <c r="A17" s="104"/>
      <c r="B17" s="105"/>
      <c r="C17" s="106"/>
      <c r="D17" s="106"/>
      <c r="E17" s="107"/>
      <c r="F17" s="107"/>
      <c r="G17" s="106"/>
      <c r="H17" s="108"/>
      <c r="I17" s="106"/>
      <c r="J17" s="30">
        <f t="shared" si="3"/>
        <v>0</v>
      </c>
      <c r="K17" s="31">
        <f t="shared" si="6"/>
        <v>0</v>
      </c>
      <c r="L17" s="32" t="str">
        <f t="shared" si="0"/>
        <v>None</v>
      </c>
      <c r="M17" s="67">
        <f t="shared" si="1"/>
        <v>0</v>
      </c>
      <c r="N17" s="68">
        <f t="shared" si="4"/>
        <v>0</v>
      </c>
      <c r="O17" s="69">
        <f t="shared" si="7"/>
        <v>0</v>
      </c>
      <c r="P17" s="65">
        <f t="shared" si="2"/>
        <v>0</v>
      </c>
    </row>
    <row r="18" spans="1:16" ht="15">
      <c r="A18" s="104"/>
      <c r="B18" s="109"/>
      <c r="C18" s="110"/>
      <c r="D18" s="110"/>
      <c r="E18" s="107"/>
      <c r="F18" s="107"/>
      <c r="G18" s="106"/>
      <c r="H18" s="108"/>
      <c r="I18" s="106"/>
      <c r="J18" s="30">
        <f t="shared" si="3"/>
        <v>0</v>
      </c>
      <c r="K18" s="31">
        <f t="shared" si="6"/>
        <v>0</v>
      </c>
      <c r="L18" s="32" t="str">
        <f t="shared" si="0"/>
        <v>None</v>
      </c>
      <c r="M18" s="67">
        <f t="shared" si="1"/>
        <v>0</v>
      </c>
      <c r="N18" s="68">
        <f t="shared" si="4"/>
        <v>0</v>
      </c>
      <c r="O18" s="69">
        <f t="shared" si="7"/>
        <v>0</v>
      </c>
      <c r="P18" s="65">
        <f t="shared" si="2"/>
        <v>0</v>
      </c>
    </row>
    <row r="19" spans="1:16" ht="15">
      <c r="A19" s="104"/>
      <c r="B19" s="105"/>
      <c r="C19" s="106"/>
      <c r="D19" s="106"/>
      <c r="E19" s="107"/>
      <c r="F19" s="107"/>
      <c r="G19" s="106"/>
      <c r="H19" s="108"/>
      <c r="I19" s="106"/>
      <c r="J19" s="30">
        <f t="shared" si="3"/>
        <v>0</v>
      </c>
      <c r="K19" s="31">
        <f t="shared" si="6"/>
        <v>0</v>
      </c>
      <c r="L19" s="32" t="str">
        <f t="shared" si="0"/>
        <v>None</v>
      </c>
      <c r="M19" s="67">
        <f t="shared" si="1"/>
        <v>0</v>
      </c>
      <c r="N19" s="68">
        <f t="shared" si="4"/>
        <v>0</v>
      </c>
      <c r="O19" s="69">
        <f t="shared" si="7"/>
        <v>0</v>
      </c>
      <c r="P19" s="65">
        <f t="shared" si="2"/>
        <v>0</v>
      </c>
    </row>
    <row r="20" spans="1:16" ht="15">
      <c r="A20" s="104"/>
      <c r="B20" s="109"/>
      <c r="C20" s="110"/>
      <c r="D20" s="110"/>
      <c r="E20" s="107"/>
      <c r="F20" s="107"/>
      <c r="G20" s="106"/>
      <c r="H20" s="108"/>
      <c r="I20" s="106"/>
      <c r="J20" s="30">
        <f t="shared" si="3"/>
        <v>0</v>
      </c>
      <c r="K20" s="31">
        <f t="shared" si="6"/>
        <v>0</v>
      </c>
      <c r="L20" s="32" t="str">
        <f t="shared" si="0"/>
        <v>None</v>
      </c>
      <c r="M20" s="67">
        <f t="shared" si="1"/>
        <v>0</v>
      </c>
      <c r="N20" s="68">
        <f t="shared" si="4"/>
        <v>0</v>
      </c>
      <c r="O20" s="69">
        <f t="shared" si="7"/>
        <v>0</v>
      </c>
      <c r="P20" s="65">
        <f t="shared" si="2"/>
        <v>0</v>
      </c>
    </row>
    <row r="21" spans="1:16" ht="15">
      <c r="A21" s="104"/>
      <c r="B21" s="105"/>
      <c r="C21" s="106"/>
      <c r="D21" s="106"/>
      <c r="E21" s="107"/>
      <c r="F21" s="107"/>
      <c r="G21" s="106"/>
      <c r="H21" s="108"/>
      <c r="I21" s="106"/>
      <c r="J21" s="30">
        <f t="shared" si="3"/>
        <v>0</v>
      </c>
      <c r="K21" s="31">
        <f t="shared" si="6"/>
        <v>0</v>
      </c>
      <c r="L21" s="32" t="str">
        <f t="shared" si="0"/>
        <v>None</v>
      </c>
      <c r="M21" s="67">
        <f t="shared" si="1"/>
        <v>0</v>
      </c>
      <c r="N21" s="68">
        <f t="shared" si="4"/>
        <v>0</v>
      </c>
      <c r="O21" s="69">
        <f t="shared" si="7"/>
        <v>0</v>
      </c>
      <c r="P21" s="65">
        <f t="shared" si="2"/>
        <v>0</v>
      </c>
    </row>
    <row r="22" spans="1:16" ht="15">
      <c r="A22" s="104"/>
      <c r="B22" s="109"/>
      <c r="C22" s="110"/>
      <c r="D22" s="110"/>
      <c r="E22" s="107"/>
      <c r="F22" s="107"/>
      <c r="G22" s="106"/>
      <c r="H22" s="108"/>
      <c r="I22" s="106"/>
      <c r="J22" s="30">
        <f t="shared" si="3"/>
        <v>0</v>
      </c>
      <c r="K22" s="31">
        <f t="shared" si="6"/>
        <v>0</v>
      </c>
      <c r="L22" s="32" t="str">
        <f t="shared" si="0"/>
        <v>None</v>
      </c>
      <c r="M22" s="67">
        <f t="shared" si="1"/>
        <v>0</v>
      </c>
      <c r="N22" s="68">
        <f t="shared" si="4"/>
        <v>0</v>
      </c>
      <c r="O22" s="69">
        <f t="shared" si="7"/>
        <v>0</v>
      </c>
      <c r="P22" s="65">
        <f t="shared" si="2"/>
        <v>0</v>
      </c>
    </row>
    <row r="23" spans="1:16" ht="15">
      <c r="A23" s="104"/>
      <c r="B23" s="105"/>
      <c r="C23" s="106"/>
      <c r="D23" s="106"/>
      <c r="E23" s="107"/>
      <c r="F23" s="107"/>
      <c r="G23" s="106"/>
      <c r="H23" s="108"/>
      <c r="I23" s="106"/>
      <c r="J23" s="30">
        <f t="shared" si="3"/>
        <v>0</v>
      </c>
      <c r="K23" s="31">
        <f t="shared" si="6"/>
        <v>0</v>
      </c>
      <c r="L23" s="32" t="str">
        <f t="shared" si="0"/>
        <v>None</v>
      </c>
      <c r="M23" s="67">
        <f t="shared" si="1"/>
        <v>0</v>
      </c>
      <c r="N23" s="68">
        <f t="shared" si="4"/>
        <v>0</v>
      </c>
      <c r="O23" s="69">
        <f t="shared" si="7"/>
        <v>0</v>
      </c>
      <c r="P23" s="65">
        <f t="shared" si="2"/>
        <v>0</v>
      </c>
    </row>
    <row r="24" spans="1:16" ht="15">
      <c r="A24" s="104"/>
      <c r="B24" s="109"/>
      <c r="C24" s="110"/>
      <c r="D24" s="110"/>
      <c r="E24" s="107"/>
      <c r="F24" s="107"/>
      <c r="G24" s="106"/>
      <c r="H24" s="108"/>
      <c r="I24" s="106"/>
      <c r="J24" s="30">
        <f t="shared" si="3"/>
        <v>0</v>
      </c>
      <c r="K24" s="31">
        <f t="shared" si="6"/>
        <v>0</v>
      </c>
      <c r="L24" s="32" t="str">
        <f t="shared" si="0"/>
        <v>None</v>
      </c>
      <c r="M24" s="67">
        <f t="shared" si="1"/>
        <v>0</v>
      </c>
      <c r="N24" s="68">
        <f t="shared" si="4"/>
        <v>0</v>
      </c>
      <c r="O24" s="69">
        <f t="shared" si="7"/>
        <v>0</v>
      </c>
      <c r="P24" s="65">
        <f t="shared" si="2"/>
        <v>0</v>
      </c>
    </row>
    <row r="25" spans="1:16" ht="15">
      <c r="A25" s="104"/>
      <c r="B25" s="105"/>
      <c r="C25" s="106"/>
      <c r="D25" s="106"/>
      <c r="E25" s="107"/>
      <c r="F25" s="107"/>
      <c r="G25" s="106"/>
      <c r="H25" s="108"/>
      <c r="I25" s="106"/>
      <c r="J25" s="30">
        <f t="shared" si="3"/>
        <v>0</v>
      </c>
      <c r="K25" s="31">
        <f t="shared" si="6"/>
        <v>0</v>
      </c>
      <c r="L25" s="32" t="str">
        <f t="shared" si="0"/>
        <v>None</v>
      </c>
      <c r="M25" s="67">
        <f t="shared" si="1"/>
        <v>0</v>
      </c>
      <c r="N25" s="68">
        <f t="shared" si="4"/>
        <v>0</v>
      </c>
      <c r="O25" s="69">
        <f t="shared" si="7"/>
        <v>0</v>
      </c>
      <c r="P25" s="65">
        <f t="shared" ref="P25:P31" si="8">O25+N25</f>
        <v>0</v>
      </c>
    </row>
    <row r="26" spans="1:16" ht="15">
      <c r="A26" s="104"/>
      <c r="B26" s="109"/>
      <c r="C26" s="110"/>
      <c r="D26" s="110"/>
      <c r="E26" s="107"/>
      <c r="F26" s="107"/>
      <c r="G26" s="106"/>
      <c r="H26" s="108"/>
      <c r="I26" s="106"/>
      <c r="J26" s="30">
        <f t="shared" si="3"/>
        <v>0</v>
      </c>
      <c r="K26" s="31">
        <f t="shared" si="6"/>
        <v>0</v>
      </c>
      <c r="L26" s="32" t="str">
        <f t="shared" si="0"/>
        <v>None</v>
      </c>
      <c r="M26" s="67">
        <f t="shared" si="1"/>
        <v>0</v>
      </c>
      <c r="N26" s="68">
        <f t="shared" si="4"/>
        <v>0</v>
      </c>
      <c r="O26" s="69">
        <f t="shared" si="7"/>
        <v>0</v>
      </c>
      <c r="P26" s="65">
        <f t="shared" si="8"/>
        <v>0</v>
      </c>
    </row>
    <row r="27" spans="1:16" ht="15">
      <c r="A27" s="104"/>
      <c r="B27" s="105"/>
      <c r="C27" s="106"/>
      <c r="D27" s="106"/>
      <c r="E27" s="107"/>
      <c r="F27" s="107"/>
      <c r="G27" s="106"/>
      <c r="H27" s="108"/>
      <c r="I27" s="106"/>
      <c r="J27" s="30">
        <f t="shared" si="3"/>
        <v>0</v>
      </c>
      <c r="K27" s="31">
        <f t="shared" si="6"/>
        <v>0</v>
      </c>
      <c r="L27" s="32" t="str">
        <f t="shared" si="0"/>
        <v>None</v>
      </c>
      <c r="M27" s="67">
        <f t="shared" si="1"/>
        <v>0</v>
      </c>
      <c r="N27" s="68">
        <f t="shared" si="4"/>
        <v>0</v>
      </c>
      <c r="O27" s="69">
        <f t="shared" si="7"/>
        <v>0</v>
      </c>
      <c r="P27" s="65">
        <f t="shared" si="8"/>
        <v>0</v>
      </c>
    </row>
    <row r="28" spans="1:16" ht="15">
      <c r="A28" s="104"/>
      <c r="B28" s="109"/>
      <c r="C28" s="110"/>
      <c r="D28" s="110"/>
      <c r="E28" s="107"/>
      <c r="F28" s="107"/>
      <c r="G28" s="106"/>
      <c r="H28" s="108"/>
      <c r="I28" s="106"/>
      <c r="J28" s="30">
        <f t="shared" si="3"/>
        <v>0</v>
      </c>
      <c r="K28" s="31">
        <f t="shared" si="6"/>
        <v>0</v>
      </c>
      <c r="L28" s="32" t="str">
        <f t="shared" si="0"/>
        <v>None</v>
      </c>
      <c r="M28" s="67">
        <f t="shared" si="1"/>
        <v>0</v>
      </c>
      <c r="N28" s="68">
        <f t="shared" si="4"/>
        <v>0</v>
      </c>
      <c r="O28" s="69">
        <f t="shared" si="7"/>
        <v>0</v>
      </c>
      <c r="P28" s="65">
        <f t="shared" si="8"/>
        <v>0</v>
      </c>
    </row>
    <row r="29" spans="1:16" ht="15">
      <c r="A29" s="104"/>
      <c r="B29" s="105"/>
      <c r="C29" s="106"/>
      <c r="D29" s="106"/>
      <c r="E29" s="107"/>
      <c r="F29" s="107"/>
      <c r="G29" s="106"/>
      <c r="H29" s="108"/>
      <c r="I29" s="106"/>
      <c r="J29" s="30">
        <f t="shared" si="3"/>
        <v>0</v>
      </c>
      <c r="K29" s="31">
        <f t="shared" si="6"/>
        <v>0</v>
      </c>
      <c r="L29" s="32" t="str">
        <f t="shared" si="0"/>
        <v>None</v>
      </c>
      <c r="M29" s="67">
        <f t="shared" si="1"/>
        <v>0</v>
      </c>
      <c r="N29" s="68">
        <f t="shared" si="4"/>
        <v>0</v>
      </c>
      <c r="O29" s="69">
        <f t="shared" si="7"/>
        <v>0</v>
      </c>
      <c r="P29" s="65">
        <f t="shared" si="8"/>
        <v>0</v>
      </c>
    </row>
    <row r="30" spans="1:16" ht="15">
      <c r="A30" s="104"/>
      <c r="B30" s="109"/>
      <c r="C30" s="110"/>
      <c r="D30" s="110"/>
      <c r="E30" s="107"/>
      <c r="F30" s="107"/>
      <c r="G30" s="106"/>
      <c r="H30" s="108"/>
      <c r="I30" s="106"/>
      <c r="J30" s="30">
        <f t="shared" si="3"/>
        <v>0</v>
      </c>
      <c r="K30" s="31">
        <f t="shared" si="6"/>
        <v>0</v>
      </c>
      <c r="L30" s="32" t="str">
        <f t="shared" si="0"/>
        <v>None</v>
      </c>
      <c r="M30" s="67">
        <f t="shared" si="1"/>
        <v>0</v>
      </c>
      <c r="N30" s="68">
        <f t="shared" si="4"/>
        <v>0</v>
      </c>
      <c r="O30" s="69">
        <f t="shared" si="7"/>
        <v>0</v>
      </c>
      <c r="P30" s="65">
        <f t="shared" si="8"/>
        <v>0</v>
      </c>
    </row>
    <row r="31" spans="1:16" ht="15">
      <c r="A31" s="104"/>
      <c r="B31" s="105"/>
      <c r="C31" s="106"/>
      <c r="D31" s="106"/>
      <c r="E31" s="107"/>
      <c r="F31" s="107"/>
      <c r="G31" s="106"/>
      <c r="H31" s="108"/>
      <c r="I31" s="106"/>
      <c r="J31" s="30">
        <f t="shared" si="3"/>
        <v>0</v>
      </c>
      <c r="K31" s="31">
        <f t="shared" si="6"/>
        <v>0</v>
      </c>
      <c r="L31" s="32" t="str">
        <f t="shared" si="0"/>
        <v>None</v>
      </c>
      <c r="M31" s="67">
        <f t="shared" si="1"/>
        <v>0</v>
      </c>
      <c r="N31" s="68">
        <f t="shared" si="4"/>
        <v>0</v>
      </c>
      <c r="O31" s="69">
        <f t="shared" si="7"/>
        <v>0</v>
      </c>
      <c r="P31" s="65">
        <f t="shared" si="8"/>
        <v>0</v>
      </c>
    </row>
    <row r="32" spans="1:16" ht="15">
      <c r="A32" s="104"/>
      <c r="B32" s="109"/>
      <c r="C32" s="110"/>
      <c r="D32" s="110"/>
      <c r="E32" s="107"/>
      <c r="F32" s="107"/>
      <c r="G32" s="106"/>
      <c r="H32" s="108"/>
      <c r="I32" s="106"/>
      <c r="J32" s="30">
        <f t="shared" si="3"/>
        <v>0</v>
      </c>
      <c r="K32" s="31">
        <f t="shared" si="6"/>
        <v>0</v>
      </c>
      <c r="L32" s="32" t="str">
        <f t="shared" si="0"/>
        <v>None</v>
      </c>
      <c r="M32" s="67">
        <f t="shared" si="1"/>
        <v>0</v>
      </c>
      <c r="N32" s="68">
        <f t="shared" si="4"/>
        <v>0</v>
      </c>
      <c r="O32" s="69">
        <f t="shared" ref="O32:O53" si="9">IF(L32="02507",J32*M32,0)</f>
        <v>0</v>
      </c>
      <c r="P32" s="65">
        <f t="shared" ref="P32:P53" si="10">O32+N32</f>
        <v>0</v>
      </c>
    </row>
    <row r="33" spans="1:16" ht="15">
      <c r="A33" s="104"/>
      <c r="B33" s="105"/>
      <c r="C33" s="106"/>
      <c r="D33" s="106"/>
      <c r="E33" s="107"/>
      <c r="F33" s="107"/>
      <c r="G33" s="106"/>
      <c r="H33" s="108"/>
      <c r="I33" s="106"/>
      <c r="J33" s="30">
        <f t="shared" si="3"/>
        <v>0</v>
      </c>
      <c r="K33" s="31">
        <f t="shared" si="6"/>
        <v>0</v>
      </c>
      <c r="L33" s="32" t="str">
        <f t="shared" si="0"/>
        <v>None</v>
      </c>
      <c r="M33" s="67">
        <f t="shared" si="1"/>
        <v>0</v>
      </c>
      <c r="N33" s="68">
        <f t="shared" si="4"/>
        <v>0</v>
      </c>
      <c r="O33" s="69">
        <f t="shared" si="9"/>
        <v>0</v>
      </c>
      <c r="P33" s="65">
        <f t="shared" si="10"/>
        <v>0</v>
      </c>
    </row>
    <row r="34" spans="1:16" ht="15">
      <c r="A34" s="104"/>
      <c r="B34" s="109"/>
      <c r="C34" s="110"/>
      <c r="D34" s="110"/>
      <c r="E34" s="107"/>
      <c r="F34" s="107"/>
      <c r="G34" s="106"/>
      <c r="H34" s="108"/>
      <c r="I34" s="106"/>
      <c r="J34" s="30">
        <f t="shared" si="3"/>
        <v>0</v>
      </c>
      <c r="K34" s="31">
        <f t="shared" si="6"/>
        <v>0</v>
      </c>
      <c r="L34" s="32" t="str">
        <f t="shared" si="0"/>
        <v>None</v>
      </c>
      <c r="M34" s="67">
        <f t="shared" si="1"/>
        <v>0</v>
      </c>
      <c r="N34" s="68">
        <f t="shared" si="4"/>
        <v>0</v>
      </c>
      <c r="O34" s="69">
        <f t="shared" si="9"/>
        <v>0</v>
      </c>
      <c r="P34" s="65">
        <f t="shared" si="10"/>
        <v>0</v>
      </c>
    </row>
    <row r="35" spans="1:16" ht="15">
      <c r="A35" s="104"/>
      <c r="B35" s="105"/>
      <c r="C35" s="106"/>
      <c r="D35" s="106"/>
      <c r="E35" s="107"/>
      <c r="F35" s="107"/>
      <c r="G35" s="106"/>
      <c r="H35" s="108"/>
      <c r="I35" s="106"/>
      <c r="J35" s="30">
        <f t="shared" si="3"/>
        <v>0</v>
      </c>
      <c r="K35" s="31">
        <f t="shared" si="6"/>
        <v>0</v>
      </c>
      <c r="L35" s="32" t="str">
        <f t="shared" si="0"/>
        <v>None</v>
      </c>
      <c r="M35" s="67">
        <f t="shared" si="1"/>
        <v>0</v>
      </c>
      <c r="N35" s="68">
        <f t="shared" si="4"/>
        <v>0</v>
      </c>
      <c r="O35" s="69">
        <f t="shared" si="9"/>
        <v>0</v>
      </c>
      <c r="P35" s="65">
        <f t="shared" si="10"/>
        <v>0</v>
      </c>
    </row>
    <row r="36" spans="1:16" ht="15">
      <c r="A36" s="104"/>
      <c r="B36" s="105"/>
      <c r="C36" s="106"/>
      <c r="D36" s="106"/>
      <c r="E36" s="107"/>
      <c r="F36" s="107"/>
      <c r="G36" s="106"/>
      <c r="H36" s="108"/>
      <c r="I36" s="106"/>
      <c r="J36" s="30">
        <f t="shared" ref="J36:J53" si="11">IF(G36-H36&gt;=0,G36-H36,0)</f>
        <v>0</v>
      </c>
      <c r="K36" s="31">
        <f t="shared" ref="K36:K53" si="12">IF(J36=0,0,K35+J36)</f>
        <v>0</v>
      </c>
      <c r="L36" s="32" t="str">
        <f t="shared" ref="L36:L53" si="13">IF(E36="","None",VLOOKUP(E36,Mileages,4,FALSE))</f>
        <v>None</v>
      </c>
      <c r="M36" s="67">
        <f t="shared" ref="M36:M53" si="14">IF(E36="",0,IF(K36&lt;10000,VLOOKUP(E36,Mileages,2,FALSE)/100,VLOOKUP(E36,Mileages,3,FALSE)/100))</f>
        <v>0</v>
      </c>
      <c r="N36" s="68">
        <f t="shared" si="4"/>
        <v>0</v>
      </c>
      <c r="O36" s="69">
        <f t="shared" si="9"/>
        <v>0</v>
      </c>
      <c r="P36" s="65">
        <f t="shared" si="10"/>
        <v>0</v>
      </c>
    </row>
    <row r="37" spans="1:16" ht="15">
      <c r="A37" s="104"/>
      <c r="B37" s="105"/>
      <c r="C37" s="106"/>
      <c r="D37" s="106"/>
      <c r="E37" s="107"/>
      <c r="F37" s="107"/>
      <c r="G37" s="106"/>
      <c r="H37" s="108"/>
      <c r="I37" s="106"/>
      <c r="J37" s="30">
        <f t="shared" si="11"/>
        <v>0</v>
      </c>
      <c r="K37" s="31">
        <f t="shared" si="12"/>
        <v>0</v>
      </c>
      <c r="L37" s="32" t="str">
        <f t="shared" si="13"/>
        <v>None</v>
      </c>
      <c r="M37" s="67">
        <f t="shared" si="14"/>
        <v>0</v>
      </c>
      <c r="N37" s="68">
        <f t="shared" si="4"/>
        <v>0</v>
      </c>
      <c r="O37" s="69">
        <f t="shared" si="9"/>
        <v>0</v>
      </c>
      <c r="P37" s="65">
        <f t="shared" si="10"/>
        <v>0</v>
      </c>
    </row>
    <row r="38" spans="1:16" ht="15">
      <c r="A38" s="104"/>
      <c r="B38" s="105"/>
      <c r="C38" s="106"/>
      <c r="D38" s="106"/>
      <c r="E38" s="107"/>
      <c r="F38" s="107"/>
      <c r="G38" s="106"/>
      <c r="H38" s="108"/>
      <c r="I38" s="106"/>
      <c r="J38" s="30">
        <f t="shared" si="11"/>
        <v>0</v>
      </c>
      <c r="K38" s="31">
        <f t="shared" si="12"/>
        <v>0</v>
      </c>
      <c r="L38" s="32" t="str">
        <f t="shared" si="13"/>
        <v>None</v>
      </c>
      <c r="M38" s="67">
        <f t="shared" si="14"/>
        <v>0</v>
      </c>
      <c r="N38" s="68">
        <f t="shared" si="4"/>
        <v>0</v>
      </c>
      <c r="O38" s="69">
        <f t="shared" si="9"/>
        <v>0</v>
      </c>
      <c r="P38" s="65">
        <f t="shared" si="10"/>
        <v>0</v>
      </c>
    </row>
    <row r="39" spans="1:16" ht="15">
      <c r="A39" s="104"/>
      <c r="B39" s="105"/>
      <c r="C39" s="106"/>
      <c r="D39" s="106"/>
      <c r="E39" s="107"/>
      <c r="F39" s="107"/>
      <c r="G39" s="106"/>
      <c r="H39" s="108"/>
      <c r="I39" s="106"/>
      <c r="J39" s="30">
        <f t="shared" si="11"/>
        <v>0</v>
      </c>
      <c r="K39" s="31">
        <f t="shared" si="12"/>
        <v>0</v>
      </c>
      <c r="L39" s="32" t="str">
        <f t="shared" si="13"/>
        <v>None</v>
      </c>
      <c r="M39" s="67">
        <f t="shared" si="14"/>
        <v>0</v>
      </c>
      <c r="N39" s="68">
        <f t="shared" si="4"/>
        <v>0</v>
      </c>
      <c r="O39" s="69">
        <f t="shared" si="9"/>
        <v>0</v>
      </c>
      <c r="P39" s="65">
        <f t="shared" si="10"/>
        <v>0</v>
      </c>
    </row>
    <row r="40" spans="1:16" ht="15">
      <c r="A40" s="104"/>
      <c r="B40" s="105"/>
      <c r="C40" s="106"/>
      <c r="D40" s="106"/>
      <c r="E40" s="107"/>
      <c r="F40" s="107"/>
      <c r="G40" s="106"/>
      <c r="H40" s="108"/>
      <c r="I40" s="106"/>
      <c r="J40" s="30">
        <f t="shared" si="11"/>
        <v>0</v>
      </c>
      <c r="K40" s="31">
        <f t="shared" si="12"/>
        <v>0</v>
      </c>
      <c r="L40" s="32" t="str">
        <f t="shared" si="13"/>
        <v>None</v>
      </c>
      <c r="M40" s="67">
        <f t="shared" si="14"/>
        <v>0</v>
      </c>
      <c r="N40" s="68">
        <f t="shared" si="4"/>
        <v>0</v>
      </c>
      <c r="O40" s="69">
        <f t="shared" si="9"/>
        <v>0</v>
      </c>
      <c r="P40" s="65">
        <f t="shared" si="10"/>
        <v>0</v>
      </c>
    </row>
    <row r="41" spans="1:16" ht="15">
      <c r="A41" s="104"/>
      <c r="B41" s="105"/>
      <c r="C41" s="106"/>
      <c r="D41" s="106"/>
      <c r="E41" s="107"/>
      <c r="F41" s="107"/>
      <c r="G41" s="106"/>
      <c r="H41" s="108"/>
      <c r="I41" s="106"/>
      <c r="J41" s="30">
        <f t="shared" si="11"/>
        <v>0</v>
      </c>
      <c r="K41" s="31">
        <f t="shared" si="12"/>
        <v>0</v>
      </c>
      <c r="L41" s="32" t="str">
        <f t="shared" si="13"/>
        <v>None</v>
      </c>
      <c r="M41" s="67">
        <f t="shared" si="14"/>
        <v>0</v>
      </c>
      <c r="N41" s="68">
        <f t="shared" si="4"/>
        <v>0</v>
      </c>
      <c r="O41" s="69">
        <f t="shared" si="9"/>
        <v>0</v>
      </c>
      <c r="P41" s="65">
        <f t="shared" si="10"/>
        <v>0</v>
      </c>
    </row>
    <row r="42" spans="1:16" ht="15">
      <c r="A42" s="104"/>
      <c r="B42" s="105"/>
      <c r="C42" s="106"/>
      <c r="D42" s="106"/>
      <c r="E42" s="107"/>
      <c r="F42" s="107"/>
      <c r="G42" s="106"/>
      <c r="H42" s="108"/>
      <c r="I42" s="106"/>
      <c r="J42" s="30">
        <f t="shared" si="11"/>
        <v>0</v>
      </c>
      <c r="K42" s="31">
        <f t="shared" si="12"/>
        <v>0</v>
      </c>
      <c r="L42" s="32" t="str">
        <f t="shared" si="13"/>
        <v>None</v>
      </c>
      <c r="M42" s="67">
        <f t="shared" si="14"/>
        <v>0</v>
      </c>
      <c r="N42" s="68">
        <f t="shared" si="4"/>
        <v>0</v>
      </c>
      <c r="O42" s="69">
        <f t="shared" si="9"/>
        <v>0</v>
      </c>
      <c r="P42" s="65">
        <f t="shared" si="10"/>
        <v>0</v>
      </c>
    </row>
    <row r="43" spans="1:16" ht="15">
      <c r="A43" s="104"/>
      <c r="B43" s="105"/>
      <c r="C43" s="106"/>
      <c r="D43" s="106"/>
      <c r="E43" s="107"/>
      <c r="F43" s="107"/>
      <c r="G43" s="106"/>
      <c r="H43" s="108"/>
      <c r="I43" s="106"/>
      <c r="J43" s="30">
        <f t="shared" si="11"/>
        <v>0</v>
      </c>
      <c r="K43" s="31">
        <f t="shared" si="12"/>
        <v>0</v>
      </c>
      <c r="L43" s="32" t="str">
        <f t="shared" si="13"/>
        <v>None</v>
      </c>
      <c r="M43" s="67">
        <f t="shared" si="14"/>
        <v>0</v>
      </c>
      <c r="N43" s="68">
        <f t="shared" si="4"/>
        <v>0</v>
      </c>
      <c r="O43" s="69">
        <f t="shared" si="9"/>
        <v>0</v>
      </c>
      <c r="P43" s="65">
        <f t="shared" si="10"/>
        <v>0</v>
      </c>
    </row>
    <row r="44" spans="1:16" ht="15">
      <c r="A44" s="104"/>
      <c r="B44" s="105"/>
      <c r="C44" s="106"/>
      <c r="D44" s="106"/>
      <c r="E44" s="107"/>
      <c r="F44" s="107"/>
      <c r="G44" s="106"/>
      <c r="H44" s="108"/>
      <c r="I44" s="106"/>
      <c r="J44" s="30">
        <f t="shared" si="11"/>
        <v>0</v>
      </c>
      <c r="K44" s="31">
        <f t="shared" si="12"/>
        <v>0</v>
      </c>
      <c r="L44" s="32" t="str">
        <f t="shared" si="13"/>
        <v>None</v>
      </c>
      <c r="M44" s="67">
        <f t="shared" si="14"/>
        <v>0</v>
      </c>
      <c r="N44" s="68">
        <f t="shared" si="4"/>
        <v>0</v>
      </c>
      <c r="O44" s="69">
        <f t="shared" si="9"/>
        <v>0</v>
      </c>
      <c r="P44" s="65">
        <f t="shared" si="10"/>
        <v>0</v>
      </c>
    </row>
    <row r="45" spans="1:16" ht="15">
      <c r="A45" s="104"/>
      <c r="B45" s="105"/>
      <c r="C45" s="106"/>
      <c r="D45" s="106"/>
      <c r="E45" s="107"/>
      <c r="F45" s="107"/>
      <c r="G45" s="106"/>
      <c r="H45" s="108"/>
      <c r="I45" s="106"/>
      <c r="J45" s="30">
        <f t="shared" si="11"/>
        <v>0</v>
      </c>
      <c r="K45" s="31">
        <f t="shared" si="12"/>
        <v>0</v>
      </c>
      <c r="L45" s="32" t="str">
        <f t="shared" si="13"/>
        <v>None</v>
      </c>
      <c r="M45" s="67">
        <f t="shared" si="14"/>
        <v>0</v>
      </c>
      <c r="N45" s="68">
        <f t="shared" si="4"/>
        <v>0</v>
      </c>
      <c r="O45" s="69">
        <f t="shared" si="9"/>
        <v>0</v>
      </c>
      <c r="P45" s="65">
        <f t="shared" si="10"/>
        <v>0</v>
      </c>
    </row>
    <row r="46" spans="1:16" ht="15">
      <c r="A46" s="104"/>
      <c r="B46" s="105"/>
      <c r="C46" s="106"/>
      <c r="D46" s="106"/>
      <c r="E46" s="107"/>
      <c r="F46" s="107"/>
      <c r="G46" s="106"/>
      <c r="H46" s="108"/>
      <c r="I46" s="106"/>
      <c r="J46" s="30">
        <f t="shared" si="11"/>
        <v>0</v>
      </c>
      <c r="K46" s="31">
        <f t="shared" si="12"/>
        <v>0</v>
      </c>
      <c r="L46" s="32" t="str">
        <f t="shared" si="13"/>
        <v>None</v>
      </c>
      <c r="M46" s="67">
        <f t="shared" si="14"/>
        <v>0</v>
      </c>
      <c r="N46" s="68">
        <f t="shared" si="4"/>
        <v>0</v>
      </c>
      <c r="O46" s="69">
        <f t="shared" si="9"/>
        <v>0</v>
      </c>
      <c r="P46" s="65">
        <f t="shared" si="10"/>
        <v>0</v>
      </c>
    </row>
    <row r="47" spans="1:16" ht="15">
      <c r="A47" s="104"/>
      <c r="B47" s="105"/>
      <c r="C47" s="106"/>
      <c r="D47" s="106"/>
      <c r="E47" s="107"/>
      <c r="F47" s="107"/>
      <c r="G47" s="106"/>
      <c r="H47" s="108"/>
      <c r="I47" s="106"/>
      <c r="J47" s="30">
        <f t="shared" si="11"/>
        <v>0</v>
      </c>
      <c r="K47" s="31">
        <f t="shared" si="12"/>
        <v>0</v>
      </c>
      <c r="L47" s="32" t="str">
        <f t="shared" si="13"/>
        <v>None</v>
      </c>
      <c r="M47" s="67">
        <f t="shared" si="14"/>
        <v>0</v>
      </c>
      <c r="N47" s="68">
        <f t="shared" si="4"/>
        <v>0</v>
      </c>
      <c r="O47" s="69">
        <f t="shared" si="9"/>
        <v>0</v>
      </c>
      <c r="P47" s="65">
        <f t="shared" si="10"/>
        <v>0</v>
      </c>
    </row>
    <row r="48" spans="1:16" ht="15">
      <c r="A48" s="104"/>
      <c r="B48" s="105"/>
      <c r="C48" s="106"/>
      <c r="D48" s="106"/>
      <c r="E48" s="107"/>
      <c r="F48" s="107"/>
      <c r="G48" s="106"/>
      <c r="H48" s="108"/>
      <c r="I48" s="106"/>
      <c r="J48" s="30">
        <f t="shared" si="11"/>
        <v>0</v>
      </c>
      <c r="K48" s="31">
        <f t="shared" si="12"/>
        <v>0</v>
      </c>
      <c r="L48" s="32" t="str">
        <f t="shared" si="13"/>
        <v>None</v>
      </c>
      <c r="M48" s="67">
        <f t="shared" si="14"/>
        <v>0</v>
      </c>
      <c r="N48" s="68">
        <f t="shared" si="4"/>
        <v>0</v>
      </c>
      <c r="O48" s="69">
        <f t="shared" si="9"/>
        <v>0</v>
      </c>
      <c r="P48" s="65">
        <f t="shared" si="10"/>
        <v>0</v>
      </c>
    </row>
    <row r="49" spans="1:16" ht="15">
      <c r="A49" s="104"/>
      <c r="B49" s="105"/>
      <c r="C49" s="106"/>
      <c r="D49" s="106"/>
      <c r="E49" s="107"/>
      <c r="F49" s="107"/>
      <c r="G49" s="106"/>
      <c r="H49" s="108"/>
      <c r="I49" s="106"/>
      <c r="J49" s="30">
        <f t="shared" si="11"/>
        <v>0</v>
      </c>
      <c r="K49" s="31">
        <f t="shared" si="12"/>
        <v>0</v>
      </c>
      <c r="L49" s="32" t="str">
        <f t="shared" si="13"/>
        <v>None</v>
      </c>
      <c r="M49" s="67">
        <f t="shared" si="14"/>
        <v>0</v>
      </c>
      <c r="N49" s="68">
        <f t="shared" si="4"/>
        <v>0</v>
      </c>
      <c r="O49" s="69">
        <f t="shared" si="9"/>
        <v>0</v>
      </c>
      <c r="P49" s="65">
        <f t="shared" si="10"/>
        <v>0</v>
      </c>
    </row>
    <row r="50" spans="1:16" ht="15">
      <c r="A50" s="104"/>
      <c r="B50" s="105"/>
      <c r="C50" s="106"/>
      <c r="D50" s="106"/>
      <c r="E50" s="107"/>
      <c r="F50" s="107"/>
      <c r="G50" s="106"/>
      <c r="H50" s="108"/>
      <c r="I50" s="106"/>
      <c r="J50" s="30">
        <f t="shared" si="11"/>
        <v>0</v>
      </c>
      <c r="K50" s="31">
        <f t="shared" si="12"/>
        <v>0</v>
      </c>
      <c r="L50" s="32" t="str">
        <f t="shared" si="13"/>
        <v>None</v>
      </c>
      <c r="M50" s="67">
        <f t="shared" si="14"/>
        <v>0</v>
      </c>
      <c r="N50" s="68">
        <f t="shared" si="4"/>
        <v>0</v>
      </c>
      <c r="O50" s="69">
        <f t="shared" si="9"/>
        <v>0</v>
      </c>
      <c r="P50" s="65">
        <f t="shared" si="10"/>
        <v>0</v>
      </c>
    </row>
    <row r="51" spans="1:16" ht="15">
      <c r="A51" s="104"/>
      <c r="B51" s="105"/>
      <c r="C51" s="106"/>
      <c r="D51" s="106"/>
      <c r="E51" s="107"/>
      <c r="F51" s="107"/>
      <c r="G51" s="106"/>
      <c r="H51" s="108"/>
      <c r="I51" s="106"/>
      <c r="J51" s="30">
        <f t="shared" si="11"/>
        <v>0</v>
      </c>
      <c r="K51" s="31">
        <f t="shared" si="12"/>
        <v>0</v>
      </c>
      <c r="L51" s="32" t="str">
        <f t="shared" si="13"/>
        <v>None</v>
      </c>
      <c r="M51" s="67">
        <f t="shared" si="14"/>
        <v>0</v>
      </c>
      <c r="N51" s="68">
        <f t="shared" si="4"/>
        <v>0</v>
      </c>
      <c r="O51" s="69">
        <f t="shared" si="9"/>
        <v>0</v>
      </c>
      <c r="P51" s="65">
        <f t="shared" si="10"/>
        <v>0</v>
      </c>
    </row>
    <row r="52" spans="1:16" ht="15">
      <c r="A52" s="104"/>
      <c r="B52" s="105"/>
      <c r="C52" s="106"/>
      <c r="D52" s="106"/>
      <c r="E52" s="107"/>
      <c r="F52" s="107"/>
      <c r="G52" s="106"/>
      <c r="H52" s="108"/>
      <c r="I52" s="106"/>
      <c r="J52" s="30">
        <f t="shared" si="11"/>
        <v>0</v>
      </c>
      <c r="K52" s="31">
        <f t="shared" si="12"/>
        <v>0</v>
      </c>
      <c r="L52" s="32" t="str">
        <f t="shared" si="13"/>
        <v>None</v>
      </c>
      <c r="M52" s="67">
        <f t="shared" si="14"/>
        <v>0</v>
      </c>
      <c r="N52" s="68">
        <f t="shared" si="4"/>
        <v>0</v>
      </c>
      <c r="O52" s="69">
        <f t="shared" si="9"/>
        <v>0</v>
      </c>
      <c r="P52" s="65">
        <f t="shared" si="10"/>
        <v>0</v>
      </c>
    </row>
    <row r="53" spans="1:16" ht="15">
      <c r="A53" s="104"/>
      <c r="B53" s="105"/>
      <c r="C53" s="106"/>
      <c r="D53" s="106"/>
      <c r="E53" s="107"/>
      <c r="F53" s="107"/>
      <c r="G53" s="106"/>
      <c r="H53" s="108"/>
      <c r="I53" s="106"/>
      <c r="J53" s="30">
        <f t="shared" si="11"/>
        <v>0</v>
      </c>
      <c r="K53" s="31">
        <f t="shared" si="12"/>
        <v>0</v>
      </c>
      <c r="L53" s="32" t="str">
        <f t="shared" si="13"/>
        <v>None</v>
      </c>
      <c r="M53" s="67">
        <f t="shared" si="14"/>
        <v>0</v>
      </c>
      <c r="N53" s="68">
        <f t="shared" si="4"/>
        <v>0</v>
      </c>
      <c r="O53" s="69">
        <f t="shared" si="9"/>
        <v>0</v>
      </c>
      <c r="P53" s="65">
        <f t="shared" si="10"/>
        <v>0</v>
      </c>
    </row>
    <row r="54" spans="1:16" ht="15">
      <c r="A54" s="104"/>
      <c r="B54" s="105"/>
      <c r="C54" s="106"/>
      <c r="D54" s="106"/>
      <c r="E54" s="107"/>
      <c r="F54" s="107"/>
      <c r="G54" s="106"/>
      <c r="H54" s="108"/>
      <c r="I54" s="106"/>
      <c r="J54" s="30">
        <f t="shared" ref="J54:J97" si="15">IF(G54-H54&gt;=0,G54-H54,0)</f>
        <v>0</v>
      </c>
      <c r="K54" s="31">
        <f t="shared" ref="K54:K97" si="16">IF(J54=0,0,K53+J54)</f>
        <v>0</v>
      </c>
      <c r="L54" s="32" t="str">
        <f t="shared" ref="L54:L97" si="17">IF(E54="","None",VLOOKUP(E54,Mileages,4,FALSE))</f>
        <v>None</v>
      </c>
      <c r="M54" s="67">
        <f t="shared" ref="M54:M97" si="18">IF(E54="",0,IF(K54&lt;10000,VLOOKUP(E54,Mileages,2,FALSE)/100,VLOOKUP(E54,Mileages,3,FALSE)/100))</f>
        <v>0</v>
      </c>
      <c r="N54" s="68">
        <f t="shared" si="4"/>
        <v>0</v>
      </c>
      <c r="O54" s="69">
        <f t="shared" ref="O54:O97" si="19">IF(L54="02507",J54*M54,0)</f>
        <v>0</v>
      </c>
      <c r="P54" s="65">
        <f t="shared" ref="P54:P97" si="20">O54+N54</f>
        <v>0</v>
      </c>
    </row>
    <row r="55" spans="1:16" ht="15">
      <c r="A55" s="104"/>
      <c r="B55" s="105"/>
      <c r="C55" s="106"/>
      <c r="D55" s="106"/>
      <c r="E55" s="107"/>
      <c r="F55" s="107"/>
      <c r="G55" s="106"/>
      <c r="H55" s="108"/>
      <c r="I55" s="106"/>
      <c r="J55" s="30">
        <f t="shared" si="15"/>
        <v>0</v>
      </c>
      <c r="K55" s="31">
        <f t="shared" si="16"/>
        <v>0</v>
      </c>
      <c r="L55" s="32" t="str">
        <f t="shared" si="17"/>
        <v>None</v>
      </c>
      <c r="M55" s="67">
        <f t="shared" si="18"/>
        <v>0</v>
      </c>
      <c r="N55" s="68">
        <f t="shared" si="4"/>
        <v>0</v>
      </c>
      <c r="O55" s="69">
        <f t="shared" si="19"/>
        <v>0</v>
      </c>
      <c r="P55" s="65">
        <f t="shared" si="20"/>
        <v>0</v>
      </c>
    </row>
    <row r="56" spans="1:16" ht="15">
      <c r="A56" s="104"/>
      <c r="B56" s="105"/>
      <c r="C56" s="106"/>
      <c r="D56" s="106"/>
      <c r="E56" s="107"/>
      <c r="F56" s="107"/>
      <c r="G56" s="106"/>
      <c r="H56" s="108"/>
      <c r="I56" s="106"/>
      <c r="J56" s="30">
        <f t="shared" si="15"/>
        <v>0</v>
      </c>
      <c r="K56" s="31">
        <f t="shared" si="16"/>
        <v>0</v>
      </c>
      <c r="L56" s="32" t="str">
        <f t="shared" si="17"/>
        <v>None</v>
      </c>
      <c r="M56" s="67">
        <f t="shared" si="18"/>
        <v>0</v>
      </c>
      <c r="N56" s="68">
        <f t="shared" si="4"/>
        <v>0</v>
      </c>
      <c r="O56" s="69">
        <f t="shared" si="19"/>
        <v>0</v>
      </c>
      <c r="P56" s="65">
        <f t="shared" si="20"/>
        <v>0</v>
      </c>
    </row>
    <row r="57" spans="1:16" ht="15">
      <c r="A57" s="104"/>
      <c r="B57" s="105"/>
      <c r="C57" s="106"/>
      <c r="D57" s="106"/>
      <c r="E57" s="107"/>
      <c r="F57" s="107"/>
      <c r="G57" s="106"/>
      <c r="H57" s="108"/>
      <c r="I57" s="106"/>
      <c r="J57" s="30">
        <f t="shared" si="15"/>
        <v>0</v>
      </c>
      <c r="K57" s="31">
        <f t="shared" si="16"/>
        <v>0</v>
      </c>
      <c r="L57" s="32" t="str">
        <f t="shared" si="17"/>
        <v>None</v>
      </c>
      <c r="M57" s="67">
        <f t="shared" si="18"/>
        <v>0</v>
      </c>
      <c r="N57" s="68">
        <f t="shared" si="4"/>
        <v>0</v>
      </c>
      <c r="O57" s="69">
        <f t="shared" si="19"/>
        <v>0</v>
      </c>
      <c r="P57" s="65">
        <f t="shared" si="20"/>
        <v>0</v>
      </c>
    </row>
    <row r="58" spans="1:16" ht="15">
      <c r="A58" s="104"/>
      <c r="B58" s="105"/>
      <c r="C58" s="106"/>
      <c r="D58" s="106"/>
      <c r="E58" s="107"/>
      <c r="F58" s="107"/>
      <c r="G58" s="106"/>
      <c r="H58" s="108"/>
      <c r="I58" s="106"/>
      <c r="J58" s="30">
        <f t="shared" si="15"/>
        <v>0</v>
      </c>
      <c r="K58" s="31">
        <f t="shared" si="16"/>
        <v>0</v>
      </c>
      <c r="L58" s="32" t="str">
        <f t="shared" si="17"/>
        <v>None</v>
      </c>
      <c r="M58" s="67">
        <f t="shared" si="18"/>
        <v>0</v>
      </c>
      <c r="N58" s="68">
        <f t="shared" si="4"/>
        <v>0</v>
      </c>
      <c r="O58" s="69">
        <f t="shared" si="19"/>
        <v>0</v>
      </c>
      <c r="P58" s="65">
        <f t="shared" si="20"/>
        <v>0</v>
      </c>
    </row>
    <row r="59" spans="1:16" ht="15">
      <c r="A59" s="104"/>
      <c r="B59" s="105"/>
      <c r="C59" s="106"/>
      <c r="D59" s="106"/>
      <c r="E59" s="107"/>
      <c r="F59" s="107"/>
      <c r="G59" s="106"/>
      <c r="H59" s="108"/>
      <c r="I59" s="106"/>
      <c r="J59" s="30">
        <f t="shared" si="15"/>
        <v>0</v>
      </c>
      <c r="K59" s="31">
        <f t="shared" si="16"/>
        <v>0</v>
      </c>
      <c r="L59" s="32" t="str">
        <f t="shared" si="17"/>
        <v>None</v>
      </c>
      <c r="M59" s="67">
        <f t="shared" si="18"/>
        <v>0</v>
      </c>
      <c r="N59" s="68">
        <f t="shared" si="4"/>
        <v>0</v>
      </c>
      <c r="O59" s="69">
        <f t="shared" si="19"/>
        <v>0</v>
      </c>
      <c r="P59" s="65">
        <f t="shared" si="20"/>
        <v>0</v>
      </c>
    </row>
    <row r="60" spans="1:16" ht="15">
      <c r="A60" s="104"/>
      <c r="B60" s="105"/>
      <c r="C60" s="106"/>
      <c r="D60" s="106"/>
      <c r="E60" s="107"/>
      <c r="F60" s="107"/>
      <c r="G60" s="106"/>
      <c r="H60" s="108"/>
      <c r="I60" s="106"/>
      <c r="J60" s="30">
        <f t="shared" si="15"/>
        <v>0</v>
      </c>
      <c r="K60" s="31">
        <f t="shared" si="16"/>
        <v>0</v>
      </c>
      <c r="L60" s="32" t="str">
        <f t="shared" si="17"/>
        <v>None</v>
      </c>
      <c r="M60" s="67">
        <f t="shared" si="18"/>
        <v>0</v>
      </c>
      <c r="N60" s="68">
        <f t="shared" si="4"/>
        <v>0</v>
      </c>
      <c r="O60" s="69">
        <f t="shared" si="19"/>
        <v>0</v>
      </c>
      <c r="P60" s="65">
        <f t="shared" si="20"/>
        <v>0</v>
      </c>
    </row>
    <row r="61" spans="1:16" ht="15">
      <c r="A61" s="104"/>
      <c r="B61" s="105"/>
      <c r="C61" s="106"/>
      <c r="D61" s="106"/>
      <c r="E61" s="107"/>
      <c r="F61" s="107"/>
      <c r="G61" s="106"/>
      <c r="H61" s="108"/>
      <c r="I61" s="106"/>
      <c r="J61" s="30">
        <f t="shared" si="15"/>
        <v>0</v>
      </c>
      <c r="K61" s="31">
        <f t="shared" si="16"/>
        <v>0</v>
      </c>
      <c r="L61" s="32" t="str">
        <f t="shared" si="17"/>
        <v>None</v>
      </c>
      <c r="M61" s="67">
        <f t="shared" si="18"/>
        <v>0</v>
      </c>
      <c r="N61" s="68">
        <f t="shared" si="4"/>
        <v>0</v>
      </c>
      <c r="O61" s="69">
        <f t="shared" si="19"/>
        <v>0</v>
      </c>
      <c r="P61" s="65">
        <f t="shared" si="20"/>
        <v>0</v>
      </c>
    </row>
    <row r="62" spans="1:16" ht="15">
      <c r="A62" s="104"/>
      <c r="B62" s="105"/>
      <c r="C62" s="106"/>
      <c r="D62" s="106"/>
      <c r="E62" s="107"/>
      <c r="F62" s="107"/>
      <c r="G62" s="106"/>
      <c r="H62" s="108"/>
      <c r="I62" s="106"/>
      <c r="J62" s="30">
        <f t="shared" si="15"/>
        <v>0</v>
      </c>
      <c r="K62" s="31">
        <f t="shared" si="16"/>
        <v>0</v>
      </c>
      <c r="L62" s="32" t="str">
        <f t="shared" si="17"/>
        <v>None</v>
      </c>
      <c r="M62" s="67">
        <f t="shared" si="18"/>
        <v>0</v>
      </c>
      <c r="N62" s="68">
        <f t="shared" si="4"/>
        <v>0</v>
      </c>
      <c r="O62" s="69">
        <f t="shared" si="19"/>
        <v>0</v>
      </c>
      <c r="P62" s="65">
        <f t="shared" si="20"/>
        <v>0</v>
      </c>
    </row>
    <row r="63" spans="1:16" ht="15">
      <c r="A63" s="104"/>
      <c r="B63" s="105"/>
      <c r="C63" s="106"/>
      <c r="D63" s="106"/>
      <c r="E63" s="107"/>
      <c r="F63" s="107"/>
      <c r="G63" s="106"/>
      <c r="H63" s="108"/>
      <c r="I63" s="106"/>
      <c r="J63" s="30">
        <f t="shared" si="15"/>
        <v>0</v>
      </c>
      <c r="K63" s="31">
        <f t="shared" si="16"/>
        <v>0</v>
      </c>
      <c r="L63" s="32" t="str">
        <f t="shared" si="17"/>
        <v>None</v>
      </c>
      <c r="M63" s="67">
        <f t="shared" si="18"/>
        <v>0</v>
      </c>
      <c r="N63" s="68">
        <f t="shared" si="4"/>
        <v>0</v>
      </c>
      <c r="O63" s="69">
        <f t="shared" si="19"/>
        <v>0</v>
      </c>
      <c r="P63" s="65">
        <f t="shared" si="20"/>
        <v>0</v>
      </c>
    </row>
    <row r="64" spans="1:16" ht="15">
      <c r="A64" s="104"/>
      <c r="B64" s="105"/>
      <c r="C64" s="106"/>
      <c r="D64" s="106"/>
      <c r="E64" s="107"/>
      <c r="F64" s="107"/>
      <c r="G64" s="106"/>
      <c r="H64" s="108"/>
      <c r="I64" s="106"/>
      <c r="J64" s="30">
        <f t="shared" si="15"/>
        <v>0</v>
      </c>
      <c r="K64" s="31">
        <f t="shared" si="16"/>
        <v>0</v>
      </c>
      <c r="L64" s="32" t="str">
        <f t="shared" si="17"/>
        <v>None</v>
      </c>
      <c r="M64" s="67">
        <f t="shared" si="18"/>
        <v>0</v>
      </c>
      <c r="N64" s="68">
        <f t="shared" si="4"/>
        <v>0</v>
      </c>
      <c r="O64" s="69">
        <f t="shared" si="19"/>
        <v>0</v>
      </c>
      <c r="P64" s="65">
        <f t="shared" si="20"/>
        <v>0</v>
      </c>
    </row>
    <row r="65" spans="1:16" ht="15">
      <c r="A65" s="104"/>
      <c r="B65" s="105"/>
      <c r="C65" s="106"/>
      <c r="D65" s="106"/>
      <c r="E65" s="107"/>
      <c r="F65" s="107"/>
      <c r="G65" s="106"/>
      <c r="H65" s="108"/>
      <c r="I65" s="106"/>
      <c r="J65" s="30">
        <f t="shared" si="15"/>
        <v>0</v>
      </c>
      <c r="K65" s="31">
        <f t="shared" si="16"/>
        <v>0</v>
      </c>
      <c r="L65" s="32" t="str">
        <f t="shared" si="17"/>
        <v>None</v>
      </c>
      <c r="M65" s="67">
        <f t="shared" si="18"/>
        <v>0</v>
      </c>
      <c r="N65" s="68">
        <f t="shared" si="4"/>
        <v>0</v>
      </c>
      <c r="O65" s="69">
        <f t="shared" si="19"/>
        <v>0</v>
      </c>
      <c r="P65" s="65">
        <f t="shared" si="20"/>
        <v>0</v>
      </c>
    </row>
    <row r="66" spans="1:16" ht="15">
      <c r="A66" s="104"/>
      <c r="B66" s="105"/>
      <c r="C66" s="106"/>
      <c r="D66" s="106"/>
      <c r="E66" s="107"/>
      <c r="F66" s="107"/>
      <c r="G66" s="106"/>
      <c r="H66" s="108"/>
      <c r="I66" s="106"/>
      <c r="J66" s="30">
        <f t="shared" si="15"/>
        <v>0</v>
      </c>
      <c r="K66" s="31">
        <f t="shared" si="16"/>
        <v>0</v>
      </c>
      <c r="L66" s="32" t="str">
        <f t="shared" si="17"/>
        <v>None</v>
      </c>
      <c r="M66" s="67">
        <f t="shared" si="18"/>
        <v>0</v>
      </c>
      <c r="N66" s="68">
        <f t="shared" si="4"/>
        <v>0</v>
      </c>
      <c r="O66" s="69">
        <f t="shared" si="19"/>
        <v>0</v>
      </c>
      <c r="P66" s="65">
        <f t="shared" si="20"/>
        <v>0</v>
      </c>
    </row>
    <row r="67" spans="1:16" ht="15">
      <c r="A67" s="104"/>
      <c r="B67" s="105"/>
      <c r="C67" s="106"/>
      <c r="D67" s="106"/>
      <c r="E67" s="107"/>
      <c r="F67" s="107"/>
      <c r="G67" s="106"/>
      <c r="H67" s="108"/>
      <c r="I67" s="106"/>
      <c r="J67" s="30">
        <f t="shared" si="15"/>
        <v>0</v>
      </c>
      <c r="K67" s="31">
        <f t="shared" si="16"/>
        <v>0</v>
      </c>
      <c r="L67" s="32" t="str">
        <f t="shared" si="17"/>
        <v>None</v>
      </c>
      <c r="M67" s="67">
        <f t="shared" si="18"/>
        <v>0</v>
      </c>
      <c r="N67" s="68">
        <f t="shared" si="4"/>
        <v>0</v>
      </c>
      <c r="O67" s="69">
        <f t="shared" si="19"/>
        <v>0</v>
      </c>
      <c r="P67" s="65">
        <f t="shared" si="20"/>
        <v>0</v>
      </c>
    </row>
    <row r="68" spans="1:16" ht="15">
      <c r="A68" s="104"/>
      <c r="B68" s="105"/>
      <c r="C68" s="106"/>
      <c r="D68" s="106"/>
      <c r="E68" s="107"/>
      <c r="F68" s="107"/>
      <c r="G68" s="106"/>
      <c r="H68" s="108"/>
      <c r="I68" s="106"/>
      <c r="J68" s="30">
        <f t="shared" si="15"/>
        <v>0</v>
      </c>
      <c r="K68" s="31">
        <f t="shared" si="16"/>
        <v>0</v>
      </c>
      <c r="L68" s="32" t="str">
        <f t="shared" si="17"/>
        <v>None</v>
      </c>
      <c r="M68" s="67">
        <f t="shared" si="18"/>
        <v>0</v>
      </c>
      <c r="N68" s="68">
        <f t="shared" si="4"/>
        <v>0</v>
      </c>
      <c r="O68" s="69">
        <f t="shared" si="19"/>
        <v>0</v>
      </c>
      <c r="P68" s="65">
        <f t="shared" si="20"/>
        <v>0</v>
      </c>
    </row>
    <row r="69" spans="1:16" ht="15">
      <c r="A69" s="104"/>
      <c r="B69" s="105"/>
      <c r="C69" s="106"/>
      <c r="D69" s="106"/>
      <c r="E69" s="107"/>
      <c r="F69" s="107"/>
      <c r="G69" s="106"/>
      <c r="H69" s="108"/>
      <c r="I69" s="106"/>
      <c r="J69" s="30">
        <f t="shared" si="15"/>
        <v>0</v>
      </c>
      <c r="K69" s="31">
        <f t="shared" si="16"/>
        <v>0</v>
      </c>
      <c r="L69" s="32" t="str">
        <f t="shared" si="17"/>
        <v>None</v>
      </c>
      <c r="M69" s="67">
        <f t="shared" si="18"/>
        <v>0</v>
      </c>
      <c r="N69" s="68">
        <f t="shared" si="4"/>
        <v>0</v>
      </c>
      <c r="O69" s="69">
        <f t="shared" si="19"/>
        <v>0</v>
      </c>
      <c r="P69" s="65">
        <f t="shared" si="20"/>
        <v>0</v>
      </c>
    </row>
    <row r="70" spans="1:16" ht="15">
      <c r="A70" s="104"/>
      <c r="B70" s="105"/>
      <c r="C70" s="106"/>
      <c r="D70" s="106"/>
      <c r="E70" s="107"/>
      <c r="F70" s="107"/>
      <c r="G70" s="106"/>
      <c r="H70" s="108"/>
      <c r="I70" s="106"/>
      <c r="J70" s="30">
        <f t="shared" si="15"/>
        <v>0</v>
      </c>
      <c r="K70" s="31">
        <f t="shared" si="16"/>
        <v>0</v>
      </c>
      <c r="L70" s="32" t="str">
        <f t="shared" si="17"/>
        <v>None</v>
      </c>
      <c r="M70" s="67">
        <f t="shared" si="18"/>
        <v>0</v>
      </c>
      <c r="N70" s="68">
        <f t="shared" ref="N70:N97" si="21">IF(L70="02501",IF(J70*M70&gt;50,50,J70*M70),0)</f>
        <v>0</v>
      </c>
      <c r="O70" s="69">
        <f t="shared" si="19"/>
        <v>0</v>
      </c>
      <c r="P70" s="65">
        <f t="shared" si="20"/>
        <v>0</v>
      </c>
    </row>
    <row r="71" spans="1:16" ht="15">
      <c r="A71" s="104"/>
      <c r="B71" s="105"/>
      <c r="C71" s="106"/>
      <c r="D71" s="106"/>
      <c r="E71" s="107"/>
      <c r="F71" s="107"/>
      <c r="G71" s="106"/>
      <c r="H71" s="108"/>
      <c r="I71" s="106"/>
      <c r="J71" s="30">
        <f t="shared" si="15"/>
        <v>0</v>
      </c>
      <c r="K71" s="31">
        <f t="shared" si="16"/>
        <v>0</v>
      </c>
      <c r="L71" s="32" t="str">
        <f t="shared" si="17"/>
        <v>None</v>
      </c>
      <c r="M71" s="67">
        <f t="shared" si="18"/>
        <v>0</v>
      </c>
      <c r="N71" s="68">
        <f t="shared" si="21"/>
        <v>0</v>
      </c>
      <c r="O71" s="69">
        <f t="shared" si="19"/>
        <v>0</v>
      </c>
      <c r="P71" s="65">
        <f t="shared" si="20"/>
        <v>0</v>
      </c>
    </row>
    <row r="72" spans="1:16" ht="15">
      <c r="A72" s="104"/>
      <c r="B72" s="105"/>
      <c r="C72" s="106"/>
      <c r="D72" s="106"/>
      <c r="E72" s="107"/>
      <c r="F72" s="107"/>
      <c r="G72" s="106"/>
      <c r="H72" s="108"/>
      <c r="I72" s="106"/>
      <c r="J72" s="30">
        <f t="shared" si="15"/>
        <v>0</v>
      </c>
      <c r="K72" s="31">
        <f t="shared" si="16"/>
        <v>0</v>
      </c>
      <c r="L72" s="32" t="str">
        <f t="shared" si="17"/>
        <v>None</v>
      </c>
      <c r="M72" s="67">
        <f t="shared" si="18"/>
        <v>0</v>
      </c>
      <c r="N72" s="68">
        <f t="shared" si="21"/>
        <v>0</v>
      </c>
      <c r="O72" s="69">
        <f t="shared" si="19"/>
        <v>0</v>
      </c>
      <c r="P72" s="65">
        <f t="shared" si="20"/>
        <v>0</v>
      </c>
    </row>
    <row r="73" spans="1:16" ht="15">
      <c r="A73" s="104"/>
      <c r="B73" s="105"/>
      <c r="C73" s="106"/>
      <c r="D73" s="106"/>
      <c r="E73" s="107"/>
      <c r="F73" s="107"/>
      <c r="G73" s="106"/>
      <c r="H73" s="108"/>
      <c r="I73" s="106"/>
      <c r="J73" s="30">
        <f t="shared" si="15"/>
        <v>0</v>
      </c>
      <c r="K73" s="31">
        <f t="shared" si="16"/>
        <v>0</v>
      </c>
      <c r="L73" s="32" t="str">
        <f t="shared" si="17"/>
        <v>None</v>
      </c>
      <c r="M73" s="67">
        <f t="shared" si="18"/>
        <v>0</v>
      </c>
      <c r="N73" s="68">
        <f t="shared" si="21"/>
        <v>0</v>
      </c>
      <c r="O73" s="69">
        <f t="shared" si="19"/>
        <v>0</v>
      </c>
      <c r="P73" s="65">
        <f t="shared" si="20"/>
        <v>0</v>
      </c>
    </row>
    <row r="74" spans="1:16" ht="15">
      <c r="A74" s="104"/>
      <c r="B74" s="105"/>
      <c r="C74" s="106"/>
      <c r="D74" s="106"/>
      <c r="E74" s="107"/>
      <c r="F74" s="107"/>
      <c r="G74" s="106"/>
      <c r="H74" s="108"/>
      <c r="I74" s="106"/>
      <c r="J74" s="30">
        <f t="shared" si="15"/>
        <v>0</v>
      </c>
      <c r="K74" s="31">
        <f t="shared" si="16"/>
        <v>0</v>
      </c>
      <c r="L74" s="32" t="str">
        <f t="shared" si="17"/>
        <v>None</v>
      </c>
      <c r="M74" s="67">
        <f t="shared" si="18"/>
        <v>0</v>
      </c>
      <c r="N74" s="68">
        <f t="shared" si="21"/>
        <v>0</v>
      </c>
      <c r="O74" s="69">
        <f t="shared" si="19"/>
        <v>0</v>
      </c>
      <c r="P74" s="65">
        <f t="shared" si="20"/>
        <v>0</v>
      </c>
    </row>
    <row r="75" spans="1:16" ht="15">
      <c r="A75" s="104"/>
      <c r="B75" s="105"/>
      <c r="C75" s="106"/>
      <c r="D75" s="106"/>
      <c r="E75" s="107"/>
      <c r="F75" s="107"/>
      <c r="G75" s="106"/>
      <c r="H75" s="108"/>
      <c r="I75" s="106"/>
      <c r="J75" s="30">
        <f t="shared" si="15"/>
        <v>0</v>
      </c>
      <c r="K75" s="31">
        <f t="shared" si="16"/>
        <v>0</v>
      </c>
      <c r="L75" s="32" t="str">
        <f t="shared" si="17"/>
        <v>None</v>
      </c>
      <c r="M75" s="67">
        <f t="shared" si="18"/>
        <v>0</v>
      </c>
      <c r="N75" s="68">
        <f t="shared" si="21"/>
        <v>0</v>
      </c>
      <c r="O75" s="69">
        <f t="shared" si="19"/>
        <v>0</v>
      </c>
      <c r="P75" s="65">
        <f t="shared" si="20"/>
        <v>0</v>
      </c>
    </row>
    <row r="76" spans="1:16" ht="15">
      <c r="A76" s="104"/>
      <c r="B76" s="105"/>
      <c r="C76" s="106"/>
      <c r="D76" s="106"/>
      <c r="E76" s="107"/>
      <c r="F76" s="107"/>
      <c r="G76" s="106"/>
      <c r="H76" s="108"/>
      <c r="I76" s="106"/>
      <c r="J76" s="30">
        <f t="shared" si="15"/>
        <v>0</v>
      </c>
      <c r="K76" s="31">
        <f t="shared" si="16"/>
        <v>0</v>
      </c>
      <c r="L76" s="32" t="str">
        <f t="shared" si="17"/>
        <v>None</v>
      </c>
      <c r="M76" s="67">
        <f t="shared" si="18"/>
        <v>0</v>
      </c>
      <c r="N76" s="68">
        <f t="shared" si="21"/>
        <v>0</v>
      </c>
      <c r="O76" s="69">
        <f t="shared" si="19"/>
        <v>0</v>
      </c>
      <c r="P76" s="65">
        <f t="shared" si="20"/>
        <v>0</v>
      </c>
    </row>
    <row r="77" spans="1:16" ht="15">
      <c r="A77" s="104"/>
      <c r="B77" s="105"/>
      <c r="C77" s="106"/>
      <c r="D77" s="106"/>
      <c r="E77" s="107"/>
      <c r="F77" s="107"/>
      <c r="G77" s="106"/>
      <c r="H77" s="108"/>
      <c r="I77" s="106"/>
      <c r="J77" s="30">
        <f t="shared" si="15"/>
        <v>0</v>
      </c>
      <c r="K77" s="31">
        <f t="shared" si="16"/>
        <v>0</v>
      </c>
      <c r="L77" s="32" t="str">
        <f t="shared" si="17"/>
        <v>None</v>
      </c>
      <c r="M77" s="67">
        <f t="shared" si="18"/>
        <v>0</v>
      </c>
      <c r="N77" s="68">
        <f t="shared" si="21"/>
        <v>0</v>
      </c>
      <c r="O77" s="69">
        <f t="shared" si="19"/>
        <v>0</v>
      </c>
      <c r="P77" s="65">
        <f t="shared" si="20"/>
        <v>0</v>
      </c>
    </row>
    <row r="78" spans="1:16" ht="15">
      <c r="A78" s="104"/>
      <c r="B78" s="105"/>
      <c r="C78" s="106"/>
      <c r="D78" s="106"/>
      <c r="E78" s="107"/>
      <c r="F78" s="107"/>
      <c r="G78" s="106"/>
      <c r="H78" s="108"/>
      <c r="I78" s="106"/>
      <c r="J78" s="30">
        <f t="shared" si="15"/>
        <v>0</v>
      </c>
      <c r="K78" s="31">
        <f t="shared" si="16"/>
        <v>0</v>
      </c>
      <c r="L78" s="32" t="str">
        <f t="shared" si="17"/>
        <v>None</v>
      </c>
      <c r="M78" s="67">
        <f t="shared" si="18"/>
        <v>0</v>
      </c>
      <c r="N78" s="68">
        <f t="shared" si="21"/>
        <v>0</v>
      </c>
      <c r="O78" s="69">
        <f t="shared" si="19"/>
        <v>0</v>
      </c>
      <c r="P78" s="65">
        <f t="shared" si="20"/>
        <v>0</v>
      </c>
    </row>
    <row r="79" spans="1:16" ht="15">
      <c r="A79" s="104"/>
      <c r="B79" s="105"/>
      <c r="C79" s="106"/>
      <c r="D79" s="106"/>
      <c r="E79" s="107"/>
      <c r="F79" s="107"/>
      <c r="G79" s="106"/>
      <c r="H79" s="108"/>
      <c r="I79" s="106"/>
      <c r="J79" s="30">
        <f t="shared" si="15"/>
        <v>0</v>
      </c>
      <c r="K79" s="31">
        <f t="shared" si="16"/>
        <v>0</v>
      </c>
      <c r="L79" s="32" t="str">
        <f t="shared" si="17"/>
        <v>None</v>
      </c>
      <c r="M79" s="67">
        <f t="shared" si="18"/>
        <v>0</v>
      </c>
      <c r="N79" s="68">
        <f t="shared" si="21"/>
        <v>0</v>
      </c>
      <c r="O79" s="69">
        <f t="shared" si="19"/>
        <v>0</v>
      </c>
      <c r="P79" s="65">
        <f t="shared" si="20"/>
        <v>0</v>
      </c>
    </row>
    <row r="80" spans="1:16" ht="15">
      <c r="A80" s="104"/>
      <c r="B80" s="105"/>
      <c r="C80" s="106"/>
      <c r="D80" s="106"/>
      <c r="E80" s="107"/>
      <c r="F80" s="107"/>
      <c r="G80" s="106"/>
      <c r="H80" s="108"/>
      <c r="I80" s="106"/>
      <c r="J80" s="30">
        <f t="shared" si="15"/>
        <v>0</v>
      </c>
      <c r="K80" s="31">
        <f t="shared" si="16"/>
        <v>0</v>
      </c>
      <c r="L80" s="32" t="str">
        <f t="shared" si="17"/>
        <v>None</v>
      </c>
      <c r="M80" s="67">
        <f t="shared" si="18"/>
        <v>0</v>
      </c>
      <c r="N80" s="68">
        <f t="shared" si="21"/>
        <v>0</v>
      </c>
      <c r="O80" s="69">
        <f t="shared" si="19"/>
        <v>0</v>
      </c>
      <c r="P80" s="65">
        <f t="shared" si="20"/>
        <v>0</v>
      </c>
    </row>
    <row r="81" spans="1:16" ht="15">
      <c r="A81" s="104"/>
      <c r="B81" s="105"/>
      <c r="C81" s="106"/>
      <c r="D81" s="106"/>
      <c r="E81" s="107"/>
      <c r="F81" s="107"/>
      <c r="G81" s="106"/>
      <c r="H81" s="108"/>
      <c r="I81" s="106"/>
      <c r="J81" s="30">
        <f t="shared" si="15"/>
        <v>0</v>
      </c>
      <c r="K81" s="31">
        <f t="shared" si="16"/>
        <v>0</v>
      </c>
      <c r="L81" s="32" t="str">
        <f t="shared" si="17"/>
        <v>None</v>
      </c>
      <c r="M81" s="67">
        <f t="shared" si="18"/>
        <v>0</v>
      </c>
      <c r="N81" s="68">
        <f t="shared" si="21"/>
        <v>0</v>
      </c>
      <c r="O81" s="69">
        <f t="shared" si="19"/>
        <v>0</v>
      </c>
      <c r="P81" s="65">
        <f t="shared" si="20"/>
        <v>0</v>
      </c>
    </row>
    <row r="82" spans="1:16" ht="15">
      <c r="A82" s="104"/>
      <c r="B82" s="105"/>
      <c r="C82" s="106"/>
      <c r="D82" s="106"/>
      <c r="E82" s="107"/>
      <c r="F82" s="107"/>
      <c r="G82" s="106"/>
      <c r="H82" s="108"/>
      <c r="I82" s="106"/>
      <c r="J82" s="30">
        <f t="shared" si="15"/>
        <v>0</v>
      </c>
      <c r="K82" s="31">
        <f t="shared" si="16"/>
        <v>0</v>
      </c>
      <c r="L82" s="32" t="str">
        <f t="shared" si="17"/>
        <v>None</v>
      </c>
      <c r="M82" s="67">
        <f t="shared" si="18"/>
        <v>0</v>
      </c>
      <c r="N82" s="68">
        <f t="shared" si="21"/>
        <v>0</v>
      </c>
      <c r="O82" s="69">
        <f t="shared" si="19"/>
        <v>0</v>
      </c>
      <c r="P82" s="65">
        <f t="shared" si="20"/>
        <v>0</v>
      </c>
    </row>
    <row r="83" spans="1:16" ht="15">
      <c r="A83" s="104"/>
      <c r="B83" s="105"/>
      <c r="C83" s="106"/>
      <c r="D83" s="106"/>
      <c r="E83" s="107"/>
      <c r="F83" s="107"/>
      <c r="G83" s="106"/>
      <c r="H83" s="108"/>
      <c r="I83" s="106"/>
      <c r="J83" s="30">
        <f t="shared" si="15"/>
        <v>0</v>
      </c>
      <c r="K83" s="31">
        <f t="shared" si="16"/>
        <v>0</v>
      </c>
      <c r="L83" s="32" t="str">
        <f t="shared" si="17"/>
        <v>None</v>
      </c>
      <c r="M83" s="67">
        <f t="shared" si="18"/>
        <v>0</v>
      </c>
      <c r="N83" s="68">
        <f t="shared" si="21"/>
        <v>0</v>
      </c>
      <c r="O83" s="69">
        <f t="shared" si="19"/>
        <v>0</v>
      </c>
      <c r="P83" s="65">
        <f t="shared" si="20"/>
        <v>0</v>
      </c>
    </row>
    <row r="84" spans="1:16" ht="15">
      <c r="A84" s="104"/>
      <c r="B84" s="105"/>
      <c r="C84" s="106"/>
      <c r="D84" s="106"/>
      <c r="E84" s="107"/>
      <c r="F84" s="107"/>
      <c r="G84" s="106"/>
      <c r="H84" s="108"/>
      <c r="I84" s="106"/>
      <c r="J84" s="30">
        <f t="shared" si="15"/>
        <v>0</v>
      </c>
      <c r="K84" s="31">
        <f t="shared" si="16"/>
        <v>0</v>
      </c>
      <c r="L84" s="32" t="str">
        <f t="shared" si="17"/>
        <v>None</v>
      </c>
      <c r="M84" s="67">
        <f t="shared" si="18"/>
        <v>0</v>
      </c>
      <c r="N84" s="68">
        <f t="shared" si="21"/>
        <v>0</v>
      </c>
      <c r="O84" s="69">
        <f t="shared" si="19"/>
        <v>0</v>
      </c>
      <c r="P84" s="65">
        <f t="shared" si="20"/>
        <v>0</v>
      </c>
    </row>
    <row r="85" spans="1:16" ht="15">
      <c r="A85" s="104"/>
      <c r="B85" s="105"/>
      <c r="C85" s="106"/>
      <c r="D85" s="106"/>
      <c r="E85" s="107"/>
      <c r="F85" s="107"/>
      <c r="G85" s="106"/>
      <c r="H85" s="108"/>
      <c r="I85" s="106"/>
      <c r="J85" s="30">
        <f t="shared" si="15"/>
        <v>0</v>
      </c>
      <c r="K85" s="31">
        <f t="shared" si="16"/>
        <v>0</v>
      </c>
      <c r="L85" s="32" t="str">
        <f t="shared" si="17"/>
        <v>None</v>
      </c>
      <c r="M85" s="67">
        <f t="shared" si="18"/>
        <v>0</v>
      </c>
      <c r="N85" s="68">
        <f t="shared" si="21"/>
        <v>0</v>
      </c>
      <c r="O85" s="69">
        <f t="shared" si="19"/>
        <v>0</v>
      </c>
      <c r="P85" s="65">
        <f t="shared" si="20"/>
        <v>0</v>
      </c>
    </row>
    <row r="86" spans="1:16" ht="15">
      <c r="A86" s="104"/>
      <c r="B86" s="105"/>
      <c r="C86" s="106"/>
      <c r="D86" s="106"/>
      <c r="E86" s="107"/>
      <c r="F86" s="107"/>
      <c r="G86" s="106"/>
      <c r="H86" s="108"/>
      <c r="I86" s="106"/>
      <c r="J86" s="30">
        <f t="shared" si="15"/>
        <v>0</v>
      </c>
      <c r="K86" s="31">
        <f t="shared" si="16"/>
        <v>0</v>
      </c>
      <c r="L86" s="32" t="str">
        <f t="shared" si="17"/>
        <v>None</v>
      </c>
      <c r="M86" s="67">
        <f t="shared" si="18"/>
        <v>0</v>
      </c>
      <c r="N86" s="68">
        <f t="shared" si="21"/>
        <v>0</v>
      </c>
      <c r="O86" s="69">
        <f t="shared" si="19"/>
        <v>0</v>
      </c>
      <c r="P86" s="65">
        <f t="shared" si="20"/>
        <v>0</v>
      </c>
    </row>
    <row r="87" spans="1:16" ht="15">
      <c r="A87" s="104"/>
      <c r="B87" s="105"/>
      <c r="C87" s="106"/>
      <c r="D87" s="106"/>
      <c r="E87" s="107"/>
      <c r="F87" s="107"/>
      <c r="G87" s="106"/>
      <c r="H87" s="108"/>
      <c r="I87" s="106"/>
      <c r="J87" s="30">
        <f t="shared" si="15"/>
        <v>0</v>
      </c>
      <c r="K87" s="31">
        <f t="shared" si="16"/>
        <v>0</v>
      </c>
      <c r="L87" s="32" t="str">
        <f t="shared" si="17"/>
        <v>None</v>
      </c>
      <c r="M87" s="67">
        <f t="shared" si="18"/>
        <v>0</v>
      </c>
      <c r="N87" s="68">
        <f t="shared" si="21"/>
        <v>0</v>
      </c>
      <c r="O87" s="69">
        <f t="shared" si="19"/>
        <v>0</v>
      </c>
      <c r="P87" s="65">
        <f t="shared" si="20"/>
        <v>0</v>
      </c>
    </row>
    <row r="88" spans="1:16" ht="15">
      <c r="A88" s="104"/>
      <c r="B88" s="105"/>
      <c r="C88" s="106"/>
      <c r="D88" s="106"/>
      <c r="E88" s="107"/>
      <c r="F88" s="107"/>
      <c r="G88" s="106"/>
      <c r="H88" s="108"/>
      <c r="I88" s="106"/>
      <c r="J88" s="30">
        <f t="shared" si="15"/>
        <v>0</v>
      </c>
      <c r="K88" s="31">
        <f t="shared" si="16"/>
        <v>0</v>
      </c>
      <c r="L88" s="32" t="str">
        <f t="shared" si="17"/>
        <v>None</v>
      </c>
      <c r="M88" s="67">
        <f t="shared" si="18"/>
        <v>0</v>
      </c>
      <c r="N88" s="68">
        <f t="shared" si="21"/>
        <v>0</v>
      </c>
      <c r="O88" s="69">
        <f t="shared" si="19"/>
        <v>0</v>
      </c>
      <c r="P88" s="65">
        <f t="shared" si="20"/>
        <v>0</v>
      </c>
    </row>
    <row r="89" spans="1:16" ht="15">
      <c r="A89" s="104"/>
      <c r="B89" s="105"/>
      <c r="C89" s="106"/>
      <c r="D89" s="106"/>
      <c r="E89" s="107"/>
      <c r="F89" s="107"/>
      <c r="G89" s="106"/>
      <c r="H89" s="108"/>
      <c r="I89" s="106"/>
      <c r="J89" s="30">
        <f t="shared" si="15"/>
        <v>0</v>
      </c>
      <c r="K89" s="31">
        <f t="shared" si="16"/>
        <v>0</v>
      </c>
      <c r="L89" s="32" t="str">
        <f t="shared" si="17"/>
        <v>None</v>
      </c>
      <c r="M89" s="67">
        <f t="shared" si="18"/>
        <v>0</v>
      </c>
      <c r="N89" s="68">
        <f t="shared" si="21"/>
        <v>0</v>
      </c>
      <c r="O89" s="69">
        <f t="shared" si="19"/>
        <v>0</v>
      </c>
      <c r="P89" s="65">
        <f t="shared" si="20"/>
        <v>0</v>
      </c>
    </row>
    <row r="90" spans="1:16" ht="15">
      <c r="A90" s="104"/>
      <c r="B90" s="105"/>
      <c r="C90" s="106"/>
      <c r="D90" s="106"/>
      <c r="E90" s="107"/>
      <c r="F90" s="107"/>
      <c r="G90" s="106"/>
      <c r="H90" s="108"/>
      <c r="I90" s="106"/>
      <c r="J90" s="30">
        <f t="shared" si="15"/>
        <v>0</v>
      </c>
      <c r="K90" s="31">
        <f t="shared" si="16"/>
        <v>0</v>
      </c>
      <c r="L90" s="32" t="str">
        <f t="shared" si="17"/>
        <v>None</v>
      </c>
      <c r="M90" s="67">
        <f t="shared" si="18"/>
        <v>0</v>
      </c>
      <c r="N90" s="68">
        <f t="shared" si="21"/>
        <v>0</v>
      </c>
      <c r="O90" s="69">
        <f t="shared" si="19"/>
        <v>0</v>
      </c>
      <c r="P90" s="65">
        <f t="shared" si="20"/>
        <v>0</v>
      </c>
    </row>
    <row r="91" spans="1:16" ht="15">
      <c r="A91" s="104"/>
      <c r="B91" s="105"/>
      <c r="C91" s="106"/>
      <c r="D91" s="106"/>
      <c r="E91" s="107"/>
      <c r="F91" s="107"/>
      <c r="G91" s="106"/>
      <c r="H91" s="108"/>
      <c r="I91" s="106"/>
      <c r="J91" s="30">
        <f t="shared" si="15"/>
        <v>0</v>
      </c>
      <c r="K91" s="31">
        <f t="shared" si="16"/>
        <v>0</v>
      </c>
      <c r="L91" s="32" t="str">
        <f t="shared" si="17"/>
        <v>None</v>
      </c>
      <c r="M91" s="67">
        <f t="shared" si="18"/>
        <v>0</v>
      </c>
      <c r="N91" s="68">
        <f t="shared" si="21"/>
        <v>0</v>
      </c>
      <c r="O91" s="69">
        <f t="shared" si="19"/>
        <v>0</v>
      </c>
      <c r="P91" s="65">
        <f t="shared" si="20"/>
        <v>0</v>
      </c>
    </row>
    <row r="92" spans="1:16" ht="15">
      <c r="A92" s="104"/>
      <c r="B92" s="105"/>
      <c r="C92" s="106"/>
      <c r="D92" s="106"/>
      <c r="E92" s="107"/>
      <c r="F92" s="107"/>
      <c r="G92" s="106"/>
      <c r="H92" s="108"/>
      <c r="I92" s="106"/>
      <c r="J92" s="30">
        <f t="shared" si="15"/>
        <v>0</v>
      </c>
      <c r="K92" s="31">
        <f t="shared" si="16"/>
        <v>0</v>
      </c>
      <c r="L92" s="32" t="str">
        <f t="shared" si="17"/>
        <v>None</v>
      </c>
      <c r="M92" s="67">
        <f t="shared" si="18"/>
        <v>0</v>
      </c>
      <c r="N92" s="68">
        <f t="shared" si="21"/>
        <v>0</v>
      </c>
      <c r="O92" s="69">
        <f t="shared" si="19"/>
        <v>0</v>
      </c>
      <c r="P92" s="65">
        <f t="shared" si="20"/>
        <v>0</v>
      </c>
    </row>
    <row r="93" spans="1:16" ht="15">
      <c r="A93" s="104"/>
      <c r="B93" s="105"/>
      <c r="C93" s="106"/>
      <c r="D93" s="106"/>
      <c r="E93" s="107"/>
      <c r="F93" s="107"/>
      <c r="G93" s="106"/>
      <c r="H93" s="108"/>
      <c r="I93" s="106"/>
      <c r="J93" s="30">
        <f t="shared" si="15"/>
        <v>0</v>
      </c>
      <c r="K93" s="31">
        <f t="shared" si="16"/>
        <v>0</v>
      </c>
      <c r="L93" s="32" t="str">
        <f t="shared" si="17"/>
        <v>None</v>
      </c>
      <c r="M93" s="67">
        <f t="shared" si="18"/>
        <v>0</v>
      </c>
      <c r="N93" s="68">
        <f t="shared" si="21"/>
        <v>0</v>
      </c>
      <c r="O93" s="69">
        <f t="shared" si="19"/>
        <v>0</v>
      </c>
      <c r="P93" s="65">
        <f t="shared" si="20"/>
        <v>0</v>
      </c>
    </row>
    <row r="94" spans="1:16" ht="15">
      <c r="A94" s="104"/>
      <c r="B94" s="105"/>
      <c r="C94" s="106"/>
      <c r="D94" s="106"/>
      <c r="E94" s="107"/>
      <c r="F94" s="107"/>
      <c r="G94" s="106"/>
      <c r="H94" s="108"/>
      <c r="I94" s="106"/>
      <c r="J94" s="30">
        <f t="shared" si="15"/>
        <v>0</v>
      </c>
      <c r="K94" s="31">
        <f t="shared" si="16"/>
        <v>0</v>
      </c>
      <c r="L94" s="32" t="str">
        <f t="shared" si="17"/>
        <v>None</v>
      </c>
      <c r="M94" s="67">
        <f t="shared" si="18"/>
        <v>0</v>
      </c>
      <c r="N94" s="68">
        <f t="shared" si="21"/>
        <v>0</v>
      </c>
      <c r="O94" s="69">
        <f t="shared" si="19"/>
        <v>0</v>
      </c>
      <c r="P94" s="65">
        <f t="shared" si="20"/>
        <v>0</v>
      </c>
    </row>
    <row r="95" spans="1:16" ht="15">
      <c r="A95" s="104"/>
      <c r="B95" s="105"/>
      <c r="C95" s="106"/>
      <c r="D95" s="106"/>
      <c r="E95" s="107"/>
      <c r="F95" s="107"/>
      <c r="G95" s="106"/>
      <c r="H95" s="108"/>
      <c r="I95" s="106"/>
      <c r="J95" s="30">
        <f t="shared" si="15"/>
        <v>0</v>
      </c>
      <c r="K95" s="31">
        <f t="shared" si="16"/>
        <v>0</v>
      </c>
      <c r="L95" s="32" t="str">
        <f t="shared" si="17"/>
        <v>None</v>
      </c>
      <c r="M95" s="67">
        <f t="shared" si="18"/>
        <v>0</v>
      </c>
      <c r="N95" s="68">
        <f t="shared" si="21"/>
        <v>0</v>
      </c>
      <c r="O95" s="69">
        <f t="shared" si="19"/>
        <v>0</v>
      </c>
      <c r="P95" s="65">
        <f t="shared" si="20"/>
        <v>0</v>
      </c>
    </row>
    <row r="96" spans="1:16" ht="15">
      <c r="A96" s="104"/>
      <c r="B96" s="105"/>
      <c r="C96" s="106"/>
      <c r="D96" s="106"/>
      <c r="E96" s="107"/>
      <c r="F96" s="107"/>
      <c r="G96" s="106"/>
      <c r="H96" s="108"/>
      <c r="I96" s="106"/>
      <c r="J96" s="30">
        <f t="shared" si="15"/>
        <v>0</v>
      </c>
      <c r="K96" s="31">
        <f t="shared" si="16"/>
        <v>0</v>
      </c>
      <c r="L96" s="32" t="str">
        <f t="shared" si="17"/>
        <v>None</v>
      </c>
      <c r="M96" s="67">
        <f t="shared" si="18"/>
        <v>0</v>
      </c>
      <c r="N96" s="68">
        <f t="shared" si="21"/>
        <v>0</v>
      </c>
      <c r="O96" s="69">
        <f t="shared" si="19"/>
        <v>0</v>
      </c>
      <c r="P96" s="65">
        <f t="shared" si="20"/>
        <v>0</v>
      </c>
    </row>
    <row r="97" spans="1:16" ht="15">
      <c r="A97" s="104"/>
      <c r="B97" s="105"/>
      <c r="C97" s="106"/>
      <c r="D97" s="106"/>
      <c r="E97" s="107"/>
      <c r="F97" s="107"/>
      <c r="G97" s="106"/>
      <c r="H97" s="108"/>
      <c r="I97" s="106"/>
      <c r="J97" s="30">
        <f t="shared" si="15"/>
        <v>0</v>
      </c>
      <c r="K97" s="31">
        <f t="shared" si="16"/>
        <v>0</v>
      </c>
      <c r="L97" s="32" t="str">
        <f t="shared" si="17"/>
        <v>None</v>
      </c>
      <c r="M97" s="67">
        <f t="shared" si="18"/>
        <v>0</v>
      </c>
      <c r="N97" s="68">
        <f t="shared" si="21"/>
        <v>0</v>
      </c>
      <c r="O97" s="69">
        <f t="shared" si="19"/>
        <v>0</v>
      </c>
      <c r="P97" s="65">
        <f t="shared" si="20"/>
        <v>0</v>
      </c>
    </row>
  </sheetData>
  <dataConsolidate/>
  <mergeCells count="1">
    <mergeCell ref="E1:I1"/>
  </mergeCells>
  <phoneticPr fontId="0" type="noConversion"/>
  <conditionalFormatting sqref="I2">
    <cfRule type="expression" dxfId="5" priority="1" stopIfTrue="1">
      <formula>N98&gt;=10000</formula>
    </cfRule>
  </conditionalFormatting>
  <conditionalFormatting sqref="E2:F2">
    <cfRule type="expression" dxfId="4" priority="2" stopIfTrue="1">
      <formula>M98&gt;=10000</formula>
    </cfRule>
  </conditionalFormatting>
  <conditionalFormatting sqref="G2:H2">
    <cfRule type="expression" dxfId="3" priority="3" stopIfTrue="1">
      <formula>K98&gt;=10000</formula>
    </cfRule>
  </conditionalFormatting>
  <conditionalFormatting sqref="E1:F1">
    <cfRule type="expression" dxfId="2" priority="4" stopIfTrue="1">
      <formula>K4&gt;=10000</formula>
    </cfRule>
  </conditionalFormatting>
  <conditionalFormatting sqref="I5">
    <cfRule type="expression" dxfId="1" priority="5" stopIfTrue="1">
      <formula>H5="Other Expenses"</formula>
    </cfRule>
  </conditionalFormatting>
  <conditionalFormatting sqref="K4:K97">
    <cfRule type="cellIs" dxfId="0" priority="6" stopIfTrue="1" operator="greaterThanOrEqual">
      <formula>10000</formula>
    </cfRule>
  </conditionalFormatting>
  <conditionalFormatting sqref="H5:H97">
    <cfRule type="cellIs" priority="7" stopIfTrue="1" operator="between">
      <formula>0</formula>
      <formula>0</formula>
    </cfRule>
  </conditionalFormatting>
  <dataValidations count="4">
    <dataValidation type="custom" errorStyle="warning" allowBlank="1" showInputMessage="1" showErrorMessage="1" error="Private Car User Claiming more than 125miles for one journey should use a Hire Car" sqref="G5:G97" xr:uid="{00000000-0002-0000-0300-000000000000}">
      <formula1>NOT(AND(G5&gt;=125,E5="Private Car"))</formula1>
    </dataValidation>
    <dataValidation type="list" allowBlank="1" showErrorMessage="1" errorTitle="Invalid Vehicle Type " error="Please select a vehicle type from the drop down menu" sqref="E5:E97" xr:uid="{00000000-0002-0000-0300-000001000000}">
      <formula1>Vehicles</formula1>
    </dataValidation>
    <dataValidation type="whole" allowBlank="1" showInputMessage="1" showErrorMessage="1" error="Please insert 5 digit cost centre number" sqref="I6:I97" xr:uid="{00000000-0002-0000-0300-000002000000}">
      <formula1>10000</formula1>
      <formula2>99999</formula2>
    </dataValidation>
    <dataValidation type="whole" showInputMessage="1" showErrorMessage="1" error="Please insert 5 digit cost centre number" sqref="I5" xr:uid="{00000000-0002-0000-0300-000003000000}">
      <formula1>10000</formula1>
      <formula2>99999</formula2>
    </dataValidation>
  </dataValidations>
  <printOptions horizontalCentered="1"/>
  <pageMargins left="0.39370078740157483" right="0.39370078740157483" top="0.39370078740157483" bottom="0.39370078740157483" header="0.39370078740157483" footer="0.39370078740157483"/>
  <pageSetup paperSize="9" scale="6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Instructions</vt:lpstr>
      <vt:lpstr>Summary</vt:lpstr>
      <vt:lpstr>Expense Details</vt:lpstr>
      <vt:lpstr>Mileage Details</vt:lpstr>
      <vt:lpstr>Mileages</vt:lpstr>
      <vt:lpstr>'Expense Details'!Print_Area</vt:lpstr>
      <vt:lpstr>'Mileage Details'!Print_Area</vt:lpstr>
      <vt:lpstr>Summary!Print_Area</vt:lpstr>
      <vt:lpstr>'Expense Details'!Print_Titles</vt:lpstr>
      <vt:lpstr>'Mileage Details'!Print_Titles</vt:lpstr>
      <vt:lpstr>VAT_Rates</vt:lpstr>
      <vt:lpstr>VAT_Rates_List</vt:lpstr>
      <vt:lpstr>Vehicles</vt:lpstr>
    </vt:vector>
  </TitlesOfParts>
  <Company>Barnardos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A Woods</dc:creator>
  <cp:lastModifiedBy>Tracy Adams</cp:lastModifiedBy>
  <cp:lastPrinted>2015-10-07T14:12:08Z</cp:lastPrinted>
  <dcterms:created xsi:type="dcterms:W3CDTF">2007-06-08T12:24:27Z</dcterms:created>
  <dcterms:modified xsi:type="dcterms:W3CDTF">2022-05-09T08:06:09Z</dcterms:modified>
</cp:coreProperties>
</file>