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315" windowWidth="11040" windowHeight="6030" tabRatio="602"/>
  </bookViews>
  <sheets>
    <sheet name="Rental vs Private Mileage" sheetId="17" r:id="rId1"/>
  </sheets>
  <calcPr calcId="145621"/>
</workbook>
</file>

<file path=xl/calcChain.xml><?xml version="1.0" encoding="utf-8"?>
<calcChain xmlns="http://schemas.openxmlformats.org/spreadsheetml/2006/main">
  <c r="F49" i="17" l="1"/>
  <c r="G49" i="17"/>
  <c r="E49" i="17"/>
  <c r="D49" i="17"/>
  <c r="C49" i="17"/>
  <c r="E31" i="17"/>
  <c r="F31" i="17"/>
  <c r="G31" i="17"/>
  <c r="D31" i="17"/>
  <c r="C31" i="17"/>
  <c r="G50" i="17"/>
  <c r="F50" i="17"/>
  <c r="E50" i="17"/>
  <c r="D50" i="17"/>
  <c r="C50" i="17"/>
  <c r="G47" i="17"/>
  <c r="F47" i="17"/>
  <c r="E47" i="17"/>
  <c r="D47" i="17"/>
  <c r="C47" i="17"/>
  <c r="G32" i="17"/>
  <c r="F32" i="17"/>
  <c r="E32" i="17"/>
  <c r="D32" i="17"/>
  <c r="C32" i="17"/>
  <c r="G29" i="17"/>
  <c r="F29" i="17"/>
  <c r="E29" i="17"/>
  <c r="D29" i="17"/>
  <c r="C29" i="17"/>
  <c r="H50" i="17" l="1"/>
  <c r="H47" i="17"/>
  <c r="H49" i="17"/>
  <c r="H32" i="17"/>
  <c r="H31" i="17"/>
  <c r="H29" i="17"/>
  <c r="G42" i="17"/>
  <c r="F42" i="17"/>
  <c r="E42" i="17"/>
  <c r="D42" i="17"/>
  <c r="C42" i="17"/>
  <c r="G24" i="17"/>
  <c r="F24" i="17"/>
  <c r="E24" i="17"/>
  <c r="D24" i="17"/>
  <c r="C24" i="17"/>
  <c r="H51" i="17" l="1"/>
  <c r="H33" i="17"/>
  <c r="E23" i="17"/>
  <c r="F23" i="17"/>
  <c r="G23" i="17"/>
  <c r="D23" i="17"/>
  <c r="C23" i="17"/>
  <c r="D39" i="17"/>
  <c r="E39" i="17"/>
  <c r="F39" i="17"/>
  <c r="G39" i="17"/>
  <c r="C39" i="17"/>
  <c r="D21" i="17"/>
  <c r="E21" i="17"/>
  <c r="F21" i="17"/>
  <c r="G21" i="17"/>
  <c r="C21" i="17"/>
  <c r="F41" i="17"/>
  <c r="G41" i="17"/>
  <c r="E41" i="17"/>
  <c r="D41" i="17"/>
  <c r="C41" i="17"/>
  <c r="H39" i="17" l="1"/>
  <c r="H21" i="17"/>
  <c r="H23" i="17"/>
  <c r="H24" i="17"/>
  <c r="H41" i="17"/>
  <c r="H42" i="17"/>
  <c r="H43" i="17" l="1"/>
  <c r="H25" i="17"/>
</calcChain>
</file>

<file path=xl/comments1.xml><?xml version="1.0" encoding="utf-8"?>
<comments xmlns="http://schemas.openxmlformats.org/spreadsheetml/2006/main">
  <authors>
    <author>Max Curto</author>
  </authors>
  <commentList>
    <comment ref="B21" authorId="0">
      <text>
        <r>
          <rPr>
            <b/>
            <sz val="9"/>
            <color indexed="81"/>
            <rFont val="Tahoma"/>
            <family val="2"/>
          </rPr>
          <t>40p per mile</t>
        </r>
      </text>
    </comment>
    <comment ref="B23" authorId="0">
      <text>
        <r>
          <rPr>
            <b/>
            <sz val="9"/>
            <color indexed="81"/>
            <rFont val="Tahoma"/>
            <family val="2"/>
          </rPr>
          <t>1.4L Manual</t>
        </r>
      </text>
    </comment>
    <comment ref="B24" authorId="0">
      <text>
        <r>
          <rPr>
            <b/>
            <sz val="9"/>
            <color indexed="81"/>
            <rFont val="Tahoma"/>
            <family val="2"/>
          </rPr>
          <t>Based on 35MPG @ £5.50 per gallon</t>
        </r>
      </text>
    </comment>
    <comment ref="B29" authorId="0">
      <text>
        <r>
          <rPr>
            <b/>
            <sz val="9"/>
            <color indexed="81"/>
            <rFont val="Tahoma"/>
            <family val="2"/>
          </rPr>
          <t>40p per mile</t>
        </r>
      </text>
    </comment>
    <comment ref="B31" authorId="0">
      <text>
        <r>
          <rPr>
            <b/>
            <sz val="9"/>
            <color indexed="81"/>
            <rFont val="Tahoma"/>
            <family val="2"/>
          </rPr>
          <t>1.6L Auto</t>
        </r>
      </text>
    </comment>
    <comment ref="B32" authorId="0">
      <text>
        <r>
          <rPr>
            <b/>
            <sz val="9"/>
            <color indexed="81"/>
            <rFont val="Tahoma"/>
            <family val="2"/>
          </rPr>
          <t>Based on 35MPG @ £5.50 per gallon</t>
        </r>
      </text>
    </comment>
    <comment ref="B39" authorId="0">
      <text>
        <r>
          <rPr>
            <b/>
            <sz val="9"/>
            <color indexed="81"/>
            <rFont val="Tahoma"/>
            <family val="2"/>
          </rPr>
          <t>40p per mile</t>
        </r>
      </text>
    </comment>
    <comment ref="B41" authorId="0">
      <text>
        <r>
          <rPr>
            <b/>
            <sz val="9"/>
            <color indexed="81"/>
            <rFont val="Tahoma"/>
            <family val="2"/>
          </rPr>
          <t>1.4L Manual</t>
        </r>
      </text>
    </comment>
    <comment ref="B42" authorId="0">
      <text>
        <r>
          <rPr>
            <b/>
            <sz val="9"/>
            <color indexed="81"/>
            <rFont val="Tahoma"/>
            <family val="2"/>
          </rPr>
          <t>Based on 35MPG @ £5.50 per gallon</t>
        </r>
      </text>
    </comment>
    <comment ref="B47" authorId="0">
      <text>
        <r>
          <rPr>
            <b/>
            <sz val="9"/>
            <color indexed="81"/>
            <rFont val="Tahoma"/>
            <family val="2"/>
          </rPr>
          <t>40p per mile</t>
        </r>
      </text>
    </comment>
    <comment ref="B49" authorId="0">
      <text>
        <r>
          <rPr>
            <b/>
            <sz val="9"/>
            <color indexed="81"/>
            <rFont val="Tahoma"/>
            <family val="2"/>
          </rPr>
          <t>1.6L Auto</t>
        </r>
      </text>
    </comment>
    <comment ref="B50" authorId="0">
      <text>
        <r>
          <rPr>
            <b/>
            <sz val="9"/>
            <color indexed="81"/>
            <rFont val="Tahoma"/>
            <family val="2"/>
          </rPr>
          <t>Based on 35MPG @ £5.50 per gallon</t>
        </r>
      </text>
    </comment>
  </commentList>
</comments>
</file>

<file path=xl/sharedStrings.xml><?xml version="1.0" encoding="utf-8"?>
<sst xmlns="http://schemas.openxmlformats.org/spreadsheetml/2006/main" count="60" uniqueCount="27">
  <si>
    <t>Total Mileage</t>
  </si>
  <si>
    <t>Day 1</t>
  </si>
  <si>
    <t>Day 2</t>
  </si>
  <si>
    <t>Day 3</t>
  </si>
  <si>
    <t>Day 4</t>
  </si>
  <si>
    <t>Day 5</t>
  </si>
  <si>
    <t>Private Mileage Amount</t>
  </si>
  <si>
    <t>Approx Fuel Costs</t>
  </si>
  <si>
    <t>Rental Rate (inc VAT)</t>
  </si>
  <si>
    <t>TOTAL EXPENSES</t>
  </si>
  <si>
    <t>TOTAL HIRE COST</t>
  </si>
  <si>
    <t>NOTES</t>
  </si>
  <si>
    <t>INSTRUCTIONS</t>
  </si>
  <si>
    <t xml:space="preserve">Excluding RATE 2 areas </t>
  </si>
  <si>
    <t>Only applicable to Scotland and postcodes beginning with L, LS, RH, NE, PR, SO and NG</t>
  </si>
  <si>
    <t>1. Please ensure that you use the correct rate for your location</t>
  </si>
  <si>
    <t>4. The totals will highlight red and green to show you the cheapest and most expensive option</t>
  </si>
  <si>
    <t>RATE 1 - MANUAL</t>
  </si>
  <si>
    <t>RATE 1 - AUTOMATIC</t>
  </si>
  <si>
    <t>RATE 2 - MANUAL</t>
  </si>
  <si>
    <t>RATE 2 - AUTOMATIC</t>
  </si>
  <si>
    <r>
      <t xml:space="preserve">Staff who have exceeded 10,000 miles in a year and are now on the lower mileage rate </t>
    </r>
    <r>
      <rPr>
        <b/>
        <i/>
        <sz val="9"/>
        <rFont val="Verdana"/>
        <family val="2"/>
      </rPr>
      <t>should not request hire cars</t>
    </r>
    <r>
      <rPr>
        <sz val="9"/>
        <rFont val="Verdana"/>
        <family val="2"/>
      </rPr>
      <t xml:space="preserve"> as these would generally be far more expensive compared to private mileage at the lower rate.</t>
    </r>
  </si>
  <si>
    <r>
      <t xml:space="preserve">   </t>
    </r>
    <r>
      <rPr>
        <b/>
        <sz val="9"/>
        <rFont val="Verdana"/>
        <family val="2"/>
      </rPr>
      <t>RATE 1</t>
    </r>
    <r>
      <rPr>
        <sz val="9"/>
        <rFont val="Verdana"/>
        <family val="2"/>
      </rPr>
      <t xml:space="preserve"> -</t>
    </r>
    <r>
      <rPr>
        <b/>
        <sz val="9"/>
        <rFont val="Verdana"/>
        <family val="2"/>
      </rPr>
      <t xml:space="preserve"> ALL REGIONS</t>
    </r>
    <r>
      <rPr>
        <sz val="9"/>
        <rFont val="Verdana"/>
        <family val="2"/>
      </rPr>
      <t xml:space="preserve">: </t>
    </r>
    <r>
      <rPr>
        <b/>
        <i/>
        <sz val="10"/>
        <rFont val="Verdana"/>
        <family val="2"/>
      </rPr>
      <t/>
    </r>
  </si>
  <si>
    <r>
      <t xml:space="preserve">   </t>
    </r>
    <r>
      <rPr>
        <b/>
        <sz val="9"/>
        <rFont val="Verdana"/>
        <family val="2"/>
      </rPr>
      <t>RATE 2</t>
    </r>
    <r>
      <rPr>
        <sz val="9"/>
        <rFont val="Verdana"/>
        <family val="2"/>
      </rPr>
      <t xml:space="preserve"> - </t>
    </r>
    <r>
      <rPr>
        <b/>
        <sz val="9"/>
        <rFont val="Verdana"/>
        <family val="2"/>
      </rPr>
      <t>SELECTED REGIONS</t>
    </r>
    <r>
      <rPr>
        <sz val="9"/>
        <rFont val="Verdana"/>
        <family val="2"/>
      </rPr>
      <t xml:space="preserve">: </t>
    </r>
  </si>
  <si>
    <r>
      <t xml:space="preserve">2. Although each rate has a section for manual and automatic vehicles, the policy states that the </t>
    </r>
    <r>
      <rPr>
        <b/>
        <sz val="9"/>
        <rFont val="Verdana"/>
        <family val="2"/>
      </rPr>
      <t>default rental must be a manual</t>
    </r>
    <r>
      <rPr>
        <sz val="9"/>
        <rFont val="Verdana"/>
        <family val="2"/>
      </rPr>
      <t>. 
Auto vehicles will only be allocated by the Transport Team for those who hold a licence for autos ONLY or are unable to drive a manual.</t>
    </r>
  </si>
  <si>
    <r>
      <t>3. Only enter total mileage for each 24hr period of travel and</t>
    </r>
    <r>
      <rPr>
        <b/>
        <sz val="9"/>
        <rFont val="Verdana"/>
        <family val="2"/>
      </rPr>
      <t xml:space="preserve"> ensure remaining boxes are completely empty</t>
    </r>
  </si>
  <si>
    <r>
      <t xml:space="preserve">This tool </t>
    </r>
    <r>
      <rPr>
        <b/>
        <sz val="9"/>
        <rFont val="Verdana"/>
        <family val="2"/>
      </rPr>
      <t xml:space="preserve">does not replace the expenses policy </t>
    </r>
    <r>
      <rPr>
        <sz val="9"/>
        <rFont val="Verdana"/>
        <family val="2"/>
      </rPr>
      <t>but is designed to help evaluate cases where an option may make more sense overall, rather than applying the policy to the letter. It may also show cases where the hire cost is the cheapest option, even though it is below the limit set for for private mileage claims.</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</si>
</sst>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ont>
    <font>
      <sz val="10"/>
      <name val="Verdana"/>
      <family val="2"/>
    </font>
    <font>
      <b/>
      <sz val="10"/>
      <name val="Verdana"/>
      <family val="2"/>
    </font>
    <font>
      <b/>
      <sz val="9"/>
      <color indexed="81"/>
      <name val="Tahoma"/>
      <family val="2"/>
    </font>
    <font>
      <b/>
      <i/>
      <sz val="10"/>
      <name val="Verdana"/>
      <family val="2"/>
    </font>
    <font>
      <b/>
      <sz val="9"/>
      <name val="Verdana"/>
      <family val="2"/>
    </font>
    <font>
      <sz val="9"/>
      <name val="Verdana"/>
      <family val="2"/>
    </font>
    <font>
      <b/>
      <i/>
      <sz val="9"/>
      <name val="Verdana"/>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8" tint="0.39997558519241921"/>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39">
    <xf numFmtId="0" fontId="0" fillId="0" borderId="0" xfId="0"/>
    <xf numFmtId="0" fontId="1" fillId="0" borderId="0" xfId="0" applyFont="1"/>
    <xf numFmtId="0" fontId="1" fillId="0" borderId="0" xfId="0" applyFont="1" applyAlignment="1">
      <alignment horizontal="center" vertical="center"/>
    </xf>
    <xf numFmtId="2" fontId="2" fillId="2" borderId="1" xfId="0" applyNumberFormat="1" applyFont="1" applyFill="1" applyBorder="1"/>
    <xf numFmtId="0" fontId="1" fillId="3" borderId="0" xfId="0" applyFont="1" applyFill="1" applyAlignment="1">
      <alignment vertical="center"/>
    </xf>
    <xf numFmtId="0" fontId="1" fillId="0" borderId="0" xfId="0" applyFont="1" applyAlignment="1">
      <alignment vertical="center"/>
    </xf>
    <xf numFmtId="0" fontId="1" fillId="2" borderId="2" xfId="0" applyFont="1" applyFill="1" applyBorder="1" applyProtection="1">
      <protection locked="0"/>
    </xf>
    <xf numFmtId="0" fontId="1" fillId="2" borderId="3" xfId="0" applyFont="1" applyFill="1" applyBorder="1" applyProtection="1">
      <protection locked="0"/>
    </xf>
    <xf numFmtId="0" fontId="1" fillId="2" borderId="4" xfId="0" applyFont="1" applyFill="1" applyBorder="1" applyProtection="1">
      <protection locked="0"/>
    </xf>
    <xf numFmtId="0" fontId="1" fillId="4" borderId="0" xfId="0" applyFont="1" applyFill="1"/>
    <xf numFmtId="0" fontId="1" fillId="4" borderId="0" xfId="0" applyFont="1" applyFill="1" applyAlignment="1">
      <alignment horizontal="center" vertical="center"/>
    </xf>
    <xf numFmtId="0" fontId="2" fillId="4" borderId="6" xfId="0" applyFont="1" applyFill="1" applyBorder="1" applyAlignment="1">
      <alignment horizontal="left" vertical="center"/>
    </xf>
    <xf numFmtId="0" fontId="2" fillId="4" borderId="7" xfId="0" applyFont="1" applyFill="1" applyBorder="1" applyAlignment="1">
      <alignment horizontal="center" vertical="center"/>
    </xf>
    <xf numFmtId="2" fontId="1" fillId="4" borderId="0" xfId="0" applyNumberFormat="1" applyFont="1" applyFill="1"/>
    <xf numFmtId="0" fontId="1" fillId="4" borderId="5" xfId="0" applyFont="1" applyFill="1" applyBorder="1"/>
    <xf numFmtId="2" fontId="1" fillId="4" borderId="5" xfId="0" applyNumberFormat="1" applyFont="1" applyFill="1" applyBorder="1"/>
    <xf numFmtId="2" fontId="1" fillId="4" borderId="0" xfId="0" applyNumberFormat="1" applyFont="1" applyFill="1" applyBorder="1"/>
    <xf numFmtId="0" fontId="1" fillId="5" borderId="0" xfId="0" applyFont="1" applyFill="1"/>
    <xf numFmtId="0" fontId="1" fillId="5" borderId="0" xfId="0" applyFont="1" applyFill="1" applyAlignment="1">
      <alignment horizontal="center" vertical="center"/>
    </xf>
    <xf numFmtId="0" fontId="2" fillId="5" borderId="6" xfId="0" applyFont="1" applyFill="1" applyBorder="1" applyAlignment="1">
      <alignment horizontal="left" vertical="center"/>
    </xf>
    <xf numFmtId="0" fontId="2" fillId="5" borderId="7" xfId="0" applyFont="1" applyFill="1" applyBorder="1" applyAlignment="1">
      <alignment horizontal="center" vertical="center"/>
    </xf>
    <xf numFmtId="2" fontId="1" fillId="5" borderId="0" xfId="0" applyNumberFormat="1" applyFont="1" applyFill="1"/>
    <xf numFmtId="2" fontId="2" fillId="5" borderId="0" xfId="0" applyNumberFormat="1" applyFont="1" applyFill="1"/>
    <xf numFmtId="0" fontId="1" fillId="5" borderId="5" xfId="0" applyFont="1" applyFill="1" applyBorder="1"/>
    <xf numFmtId="2" fontId="1" fillId="5" borderId="5" xfId="0" applyNumberFormat="1" applyFont="1" applyFill="1" applyBorder="1"/>
    <xf numFmtId="2" fontId="1" fillId="5" borderId="0" xfId="0" applyNumberFormat="1" applyFont="1" applyFill="1" applyBorder="1"/>
    <xf numFmtId="0" fontId="2" fillId="5" borderId="0" xfId="0" applyFont="1" applyFill="1"/>
    <xf numFmtId="0" fontId="5" fillId="3" borderId="0" xfId="0" applyFont="1" applyFill="1"/>
    <xf numFmtId="0" fontId="5" fillId="3" borderId="5" xfId="0" applyFont="1" applyFill="1" applyBorder="1" applyAlignment="1">
      <alignment vertical="center"/>
    </xf>
    <xf numFmtId="0" fontId="5" fillId="3" borderId="5" xfId="0" applyFont="1" applyFill="1" applyBorder="1"/>
    <xf numFmtId="0" fontId="5" fillId="0" borderId="0" xfId="0" applyFont="1"/>
    <xf numFmtId="0" fontId="6" fillId="3" borderId="0" xfId="0" applyFont="1" applyFill="1" applyAlignment="1">
      <alignment vertical="center"/>
    </xf>
    <xf numFmtId="0" fontId="6" fillId="3" borderId="0" xfId="0" applyFont="1" applyFill="1" applyAlignment="1">
      <alignment horizontal="left" vertical="center" wrapText="1"/>
    </xf>
    <xf numFmtId="0" fontId="6" fillId="0" borderId="0" xfId="0" applyFont="1" applyAlignment="1">
      <alignment vertical="center"/>
    </xf>
    <xf numFmtId="0" fontId="6" fillId="3" borderId="0" xfId="0" applyFont="1" applyFill="1"/>
    <xf numFmtId="0" fontId="6" fillId="0" borderId="0" xfId="0" applyFont="1"/>
    <xf numFmtId="0" fontId="6" fillId="3" borderId="5" xfId="0" applyFont="1" applyFill="1" applyBorder="1"/>
    <xf numFmtId="0" fontId="6" fillId="4" borderId="0" xfId="0" applyFont="1" applyFill="1" applyAlignment="1">
      <alignment vertical="center"/>
    </xf>
    <xf numFmtId="0" fontId="6" fillId="5" borderId="0" xfId="0" applyFont="1" applyFill="1" applyAlignment="1">
      <alignment vertical="center"/>
    </xf>
  </cellXfs>
  <cellStyles count="1">
    <cellStyle name="Normal" xfId="0" builtinId="0"/>
  </cellStyles>
  <dxfs count="16">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2"/>
  <sheetViews>
    <sheetView tabSelected="1" workbookViewId="0"/>
  </sheetViews>
  <sheetFormatPr defaultRowHeight="12.75" x14ac:dyDescent="0.2"/>
  <cols>
    <col min="1" max="1" width="2.85546875" style="1" customWidth="1"/>
    <col min="2" max="2" width="34.42578125" style="1" customWidth="1"/>
    <col min="3" max="7" width="11" style="1" customWidth="1"/>
    <col min="8" max="8" width="9.5703125" style="1" customWidth="1"/>
    <col min="9" max="9" width="27.28515625" style="1" customWidth="1"/>
    <col min="10" max="10" width="2.85546875" style="1" customWidth="1"/>
    <col min="11" max="256" width="27.28515625" style="1" customWidth="1"/>
    <col min="257" max="16384" width="9.140625" style="1"/>
  </cols>
  <sheetData>
    <row r="1" spans="1:10" s="5" customFormat="1" ht="7.5" customHeight="1" x14ac:dyDescent="0.2"/>
    <row r="2" spans="1:10" s="30" customFormat="1" ht="21" customHeight="1" x14ac:dyDescent="0.15">
      <c r="A2" s="27"/>
      <c r="B2" s="28" t="s">
        <v>11</v>
      </c>
      <c r="C2" s="29"/>
      <c r="D2" s="29"/>
      <c r="E2" s="29"/>
      <c r="F2" s="29"/>
      <c r="G2" s="29"/>
      <c r="H2" s="29"/>
      <c r="I2" s="29"/>
      <c r="J2" s="27"/>
    </row>
    <row r="3" spans="1:10" s="33" customFormat="1" ht="29.25" customHeight="1" x14ac:dyDescent="0.2">
      <c r="A3" s="31"/>
      <c r="B3" s="32" t="s">
        <v>21</v>
      </c>
      <c r="C3" s="32"/>
      <c r="D3" s="32"/>
      <c r="E3" s="32"/>
      <c r="F3" s="32"/>
      <c r="G3" s="32"/>
      <c r="H3" s="32"/>
      <c r="I3" s="32"/>
      <c r="J3" s="31"/>
    </row>
    <row r="4" spans="1:10" s="33" customFormat="1" ht="42.75" customHeight="1" x14ac:dyDescent="0.2">
      <c r="A4" s="31"/>
      <c r="B4" s="32" t="s">
        <v>26</v>
      </c>
      <c r="C4" s="32"/>
      <c r="D4" s="32"/>
      <c r="E4" s="32"/>
      <c r="F4" s="32"/>
      <c r="G4" s="32"/>
      <c r="H4" s="32"/>
      <c r="I4" s="32"/>
      <c r="J4" s="31"/>
    </row>
    <row r="5" spans="1:10" s="35" customFormat="1" ht="7.5" customHeight="1" x14ac:dyDescent="0.15"/>
    <row r="6" spans="1:10" s="35" customFormat="1" ht="21" customHeight="1" x14ac:dyDescent="0.15">
      <c r="A6" s="34"/>
      <c r="B6" s="28" t="s">
        <v>12</v>
      </c>
      <c r="C6" s="36"/>
      <c r="D6" s="36"/>
      <c r="E6" s="36"/>
      <c r="F6" s="36"/>
      <c r="G6" s="36"/>
      <c r="H6" s="36"/>
      <c r="I6" s="36"/>
      <c r="J6" s="34"/>
    </row>
    <row r="7" spans="1:10" s="33" customFormat="1" ht="19.5" customHeight="1" x14ac:dyDescent="0.2">
      <c r="A7" s="31"/>
      <c r="B7" s="31" t="s">
        <v>15</v>
      </c>
      <c r="C7" s="31"/>
      <c r="D7" s="31"/>
      <c r="E7" s="31"/>
      <c r="F7" s="31"/>
      <c r="G7" s="31"/>
      <c r="H7" s="31"/>
      <c r="I7" s="31"/>
      <c r="J7" s="31"/>
    </row>
    <row r="8" spans="1:10" s="33" customFormat="1" x14ac:dyDescent="0.2">
      <c r="A8" s="31"/>
      <c r="B8" s="37" t="s">
        <v>22</v>
      </c>
      <c r="C8" s="37" t="s">
        <v>13</v>
      </c>
      <c r="D8" s="37"/>
      <c r="E8" s="37"/>
      <c r="F8" s="37"/>
      <c r="G8" s="37"/>
      <c r="H8" s="37"/>
      <c r="I8" s="37"/>
      <c r="J8" s="31"/>
    </row>
    <row r="9" spans="1:10" s="33" customFormat="1" ht="11.25" x14ac:dyDescent="0.2">
      <c r="A9" s="31"/>
      <c r="B9" s="38" t="s">
        <v>23</v>
      </c>
      <c r="C9" s="38" t="s">
        <v>14</v>
      </c>
      <c r="D9" s="38"/>
      <c r="E9" s="38"/>
      <c r="F9" s="38"/>
      <c r="G9" s="38"/>
      <c r="H9" s="38"/>
      <c r="I9" s="38"/>
      <c r="J9" s="31"/>
    </row>
    <row r="10" spans="1:10" s="33" customFormat="1" ht="6.75" customHeight="1" x14ac:dyDescent="0.2">
      <c r="A10" s="31"/>
      <c r="B10" s="31"/>
      <c r="C10" s="31"/>
      <c r="D10" s="31"/>
      <c r="E10" s="31"/>
      <c r="F10" s="31"/>
      <c r="G10" s="31"/>
      <c r="H10" s="31"/>
      <c r="I10" s="31"/>
      <c r="J10" s="31"/>
    </row>
    <row r="11" spans="1:10" s="33" customFormat="1" ht="30" customHeight="1" x14ac:dyDescent="0.2">
      <c r="A11" s="31"/>
      <c r="B11" s="32" t="s">
        <v>24</v>
      </c>
      <c r="C11" s="32"/>
      <c r="D11" s="32"/>
      <c r="E11" s="32"/>
      <c r="F11" s="32"/>
      <c r="G11" s="32"/>
      <c r="H11" s="32"/>
      <c r="I11" s="32"/>
      <c r="J11" s="32"/>
    </row>
    <row r="12" spans="1:10" s="33" customFormat="1" ht="6.75" customHeight="1" x14ac:dyDescent="0.2">
      <c r="A12" s="31"/>
      <c r="B12" s="31"/>
      <c r="C12" s="31"/>
      <c r="D12" s="31"/>
      <c r="E12" s="31"/>
      <c r="F12" s="31"/>
      <c r="G12" s="31"/>
      <c r="H12" s="31"/>
      <c r="I12" s="31"/>
      <c r="J12" s="31"/>
    </row>
    <row r="13" spans="1:10" s="33" customFormat="1" ht="11.25" x14ac:dyDescent="0.2">
      <c r="A13" s="31"/>
      <c r="B13" s="31" t="s">
        <v>25</v>
      </c>
      <c r="C13" s="31"/>
      <c r="D13" s="31"/>
      <c r="E13" s="31"/>
      <c r="F13" s="31"/>
      <c r="G13" s="31"/>
      <c r="H13" s="31"/>
      <c r="I13" s="31"/>
      <c r="J13" s="31"/>
    </row>
    <row r="14" spans="1:10" s="33" customFormat="1" ht="7.5" customHeight="1" x14ac:dyDescent="0.2">
      <c r="A14" s="31"/>
      <c r="B14" s="31"/>
      <c r="C14" s="31"/>
      <c r="D14" s="31"/>
      <c r="E14" s="31"/>
      <c r="F14" s="31"/>
      <c r="G14" s="31"/>
      <c r="H14" s="31"/>
      <c r="I14" s="31"/>
      <c r="J14" s="31"/>
    </row>
    <row r="15" spans="1:10" s="33" customFormat="1" ht="11.25" x14ac:dyDescent="0.2">
      <c r="A15" s="31"/>
      <c r="B15" s="31" t="s">
        <v>16</v>
      </c>
      <c r="C15" s="31"/>
      <c r="D15" s="31"/>
      <c r="E15" s="31"/>
      <c r="F15" s="31"/>
      <c r="G15" s="31"/>
      <c r="H15" s="31"/>
      <c r="I15" s="31"/>
      <c r="J15" s="31"/>
    </row>
    <row r="16" spans="1:10" s="5" customFormat="1" ht="7.5" customHeight="1" x14ac:dyDescent="0.2">
      <c r="A16" s="4"/>
      <c r="B16" s="4"/>
      <c r="C16" s="4"/>
      <c r="D16" s="4"/>
      <c r="E16" s="4"/>
      <c r="F16" s="4"/>
      <c r="G16" s="4"/>
      <c r="H16" s="4"/>
      <c r="I16" s="4"/>
      <c r="J16" s="4"/>
    </row>
    <row r="17" spans="1:10" s="5" customFormat="1" ht="7.5" customHeight="1" x14ac:dyDescent="0.2"/>
    <row r="18" spans="1:10" ht="6" customHeight="1" x14ac:dyDescent="0.2">
      <c r="A18" s="9"/>
      <c r="B18" s="9"/>
      <c r="C18" s="9"/>
      <c r="D18" s="9"/>
      <c r="E18" s="9"/>
      <c r="F18" s="9"/>
      <c r="G18" s="9"/>
      <c r="H18" s="9"/>
      <c r="I18" s="9"/>
      <c r="J18" s="9"/>
    </row>
    <row r="19" spans="1:10" s="2" customFormat="1" ht="13.5" thickBot="1" x14ac:dyDescent="0.25">
      <c r="A19" s="10"/>
      <c r="B19" s="11" t="s">
        <v>17</v>
      </c>
      <c r="C19" s="12" t="s">
        <v>1</v>
      </c>
      <c r="D19" s="12" t="s">
        <v>2</v>
      </c>
      <c r="E19" s="12" t="s">
        <v>3</v>
      </c>
      <c r="F19" s="12" t="s">
        <v>4</v>
      </c>
      <c r="G19" s="12" t="s">
        <v>5</v>
      </c>
      <c r="H19" s="9"/>
      <c r="I19" s="9"/>
      <c r="J19" s="10"/>
    </row>
    <row r="20" spans="1:10" ht="13.5" thickBot="1" x14ac:dyDescent="0.25">
      <c r="A20" s="9"/>
      <c r="B20" s="9" t="s">
        <v>0</v>
      </c>
      <c r="C20" s="6"/>
      <c r="D20" s="7"/>
      <c r="E20" s="7"/>
      <c r="F20" s="7"/>
      <c r="G20" s="8"/>
      <c r="H20" s="9"/>
      <c r="I20" s="9"/>
      <c r="J20" s="9"/>
    </row>
    <row r="21" spans="1:10" ht="13.5" thickBot="1" x14ac:dyDescent="0.25">
      <c r="A21" s="9"/>
      <c r="B21" s="9" t="s">
        <v>6</v>
      </c>
      <c r="C21" s="13">
        <f>C20*0.4</f>
        <v>0</v>
      </c>
      <c r="D21" s="13">
        <f t="shared" ref="D21:G21" si="0">D20*0.4</f>
        <v>0</v>
      </c>
      <c r="E21" s="13">
        <f t="shared" si="0"/>
        <v>0</v>
      </c>
      <c r="F21" s="13">
        <f t="shared" si="0"/>
        <v>0</v>
      </c>
      <c r="G21" s="13">
        <f t="shared" si="0"/>
        <v>0</v>
      </c>
      <c r="H21" s="3">
        <f>SUM(C21:G21)</f>
        <v>0</v>
      </c>
      <c r="I21" s="9" t="s">
        <v>9</v>
      </c>
      <c r="J21" s="9"/>
    </row>
    <row r="22" spans="1:10" x14ac:dyDescent="0.2">
      <c r="A22" s="9"/>
      <c r="B22" s="9"/>
      <c r="C22" s="13"/>
      <c r="D22" s="13"/>
      <c r="E22" s="13"/>
      <c r="F22" s="13"/>
      <c r="G22" s="13"/>
      <c r="H22" s="9"/>
      <c r="I22" s="9"/>
      <c r="J22" s="9"/>
    </row>
    <row r="23" spans="1:10" x14ac:dyDescent="0.2">
      <c r="A23" s="9"/>
      <c r="B23" s="9" t="s">
        <v>8</v>
      </c>
      <c r="C23" s="13" t="str">
        <f>IF(C20="","",45.8)</f>
        <v/>
      </c>
      <c r="D23" s="13" t="str">
        <f>IF(D20="","",35.92)</f>
        <v/>
      </c>
      <c r="E23" s="13" t="str">
        <f t="shared" ref="E23:G23" si="1">IF(E20="","",35.92)</f>
        <v/>
      </c>
      <c r="F23" s="13" t="str">
        <f t="shared" si="1"/>
        <v/>
      </c>
      <c r="G23" s="13" t="str">
        <f t="shared" si="1"/>
        <v/>
      </c>
      <c r="H23" s="13">
        <f>SUM(C23:G23)</f>
        <v>0</v>
      </c>
      <c r="I23" s="9"/>
      <c r="J23" s="9"/>
    </row>
    <row r="24" spans="1:10" ht="13.5" thickBot="1" x14ac:dyDescent="0.25">
      <c r="A24" s="9"/>
      <c r="B24" s="14" t="s">
        <v>7</v>
      </c>
      <c r="C24" s="15">
        <f>SUM(C20/35*5.5)</f>
        <v>0</v>
      </c>
      <c r="D24" s="15">
        <f>SUM(D20/35*5.5)</f>
        <v>0</v>
      </c>
      <c r="E24" s="15">
        <f>SUM(E20/35*5.5)</f>
        <v>0</v>
      </c>
      <c r="F24" s="15">
        <f>SUM(F20/35*5.5)</f>
        <v>0</v>
      </c>
      <c r="G24" s="15">
        <f>SUM(G20/35*5.5)</f>
        <v>0</v>
      </c>
      <c r="H24" s="16">
        <f>SUM(C24:G24)</f>
        <v>0</v>
      </c>
      <c r="I24" s="9"/>
      <c r="J24" s="9"/>
    </row>
    <row r="25" spans="1:10" ht="13.5" thickBot="1" x14ac:dyDescent="0.25">
      <c r="A25" s="9"/>
      <c r="B25" s="9"/>
      <c r="C25" s="9"/>
      <c r="D25" s="9"/>
      <c r="E25" s="9"/>
      <c r="F25" s="9"/>
      <c r="G25" s="9"/>
      <c r="H25" s="3">
        <f>SUM(H23:H24)</f>
        <v>0</v>
      </c>
      <c r="I25" s="9" t="s">
        <v>10</v>
      </c>
      <c r="J25" s="9"/>
    </row>
    <row r="26" spans="1:10" x14ac:dyDescent="0.2">
      <c r="A26" s="9"/>
      <c r="B26" s="9"/>
      <c r="C26" s="9"/>
      <c r="D26" s="9"/>
      <c r="E26" s="9"/>
      <c r="F26" s="9"/>
      <c r="G26" s="9"/>
      <c r="H26" s="9"/>
      <c r="I26" s="9"/>
      <c r="J26" s="9"/>
    </row>
    <row r="27" spans="1:10" s="2" customFormat="1" ht="13.5" thickBot="1" x14ac:dyDescent="0.25">
      <c r="A27" s="10"/>
      <c r="B27" s="11" t="s">
        <v>18</v>
      </c>
      <c r="C27" s="12" t="s">
        <v>1</v>
      </c>
      <c r="D27" s="12" t="s">
        <v>2</v>
      </c>
      <c r="E27" s="12" t="s">
        <v>3</v>
      </c>
      <c r="F27" s="12" t="s">
        <v>4</v>
      </c>
      <c r="G27" s="12" t="s">
        <v>5</v>
      </c>
      <c r="H27" s="9"/>
      <c r="I27" s="9"/>
      <c r="J27" s="10"/>
    </row>
    <row r="28" spans="1:10" ht="13.5" thickBot="1" x14ac:dyDescent="0.25">
      <c r="A28" s="9"/>
      <c r="B28" s="9" t="s">
        <v>0</v>
      </c>
      <c r="C28" s="6"/>
      <c r="D28" s="7"/>
      <c r="E28" s="7"/>
      <c r="F28" s="7"/>
      <c r="G28" s="8"/>
      <c r="H28" s="9"/>
      <c r="I28" s="9"/>
      <c r="J28" s="9"/>
    </row>
    <row r="29" spans="1:10" ht="13.5" thickBot="1" x14ac:dyDescent="0.25">
      <c r="A29" s="9"/>
      <c r="B29" s="9" t="s">
        <v>6</v>
      </c>
      <c r="C29" s="13">
        <f>C28*0.4</f>
        <v>0</v>
      </c>
      <c r="D29" s="13">
        <f t="shared" ref="D29:G29" si="2">D28*0.4</f>
        <v>0</v>
      </c>
      <c r="E29" s="13">
        <f t="shared" si="2"/>
        <v>0</v>
      </c>
      <c r="F29" s="13">
        <f t="shared" si="2"/>
        <v>0</v>
      </c>
      <c r="G29" s="13">
        <f t="shared" si="2"/>
        <v>0</v>
      </c>
      <c r="H29" s="3">
        <f>SUM(C29:G29)</f>
        <v>0</v>
      </c>
      <c r="I29" s="9" t="s">
        <v>9</v>
      </c>
      <c r="J29" s="9"/>
    </row>
    <row r="30" spans="1:10" x14ac:dyDescent="0.2">
      <c r="A30" s="9"/>
      <c r="B30" s="9"/>
      <c r="C30" s="13"/>
      <c r="D30" s="13"/>
      <c r="E30" s="13"/>
      <c r="F30" s="13"/>
      <c r="G30" s="13"/>
      <c r="H30" s="9"/>
      <c r="I30" s="9"/>
      <c r="J30" s="9"/>
    </row>
    <row r="31" spans="1:10" x14ac:dyDescent="0.2">
      <c r="A31" s="9"/>
      <c r="B31" s="9" t="s">
        <v>8</v>
      </c>
      <c r="C31" s="13" t="str">
        <f>IF(C28="","",55.52)</f>
        <v/>
      </c>
      <c r="D31" s="13" t="str">
        <f>IF(D28="","",45.64)</f>
        <v/>
      </c>
      <c r="E31" s="13" t="str">
        <f t="shared" ref="E31:G31" si="3">IF(E28="","",45.64)</f>
        <v/>
      </c>
      <c r="F31" s="13" t="str">
        <f t="shared" si="3"/>
        <v/>
      </c>
      <c r="G31" s="13" t="str">
        <f t="shared" si="3"/>
        <v/>
      </c>
      <c r="H31" s="13">
        <f>SUM(C31:G31)</f>
        <v>0</v>
      </c>
      <c r="I31" s="9"/>
      <c r="J31" s="9"/>
    </row>
    <row r="32" spans="1:10" ht="13.5" thickBot="1" x14ac:dyDescent="0.25">
      <c r="A32" s="9"/>
      <c r="B32" s="14" t="s">
        <v>7</v>
      </c>
      <c r="C32" s="15">
        <f>SUM(C28/35*5.5)</f>
        <v>0</v>
      </c>
      <c r="D32" s="15">
        <f>SUM(D28/35*5.5)</f>
        <v>0</v>
      </c>
      <c r="E32" s="15">
        <f>SUM(E28/35*5.5)</f>
        <v>0</v>
      </c>
      <c r="F32" s="15">
        <f>SUM(F28/35*5.5)</f>
        <v>0</v>
      </c>
      <c r="G32" s="15">
        <f>SUM(G28/35*5.5)</f>
        <v>0</v>
      </c>
      <c r="H32" s="16">
        <f>SUM(C32:G32)</f>
        <v>0</v>
      </c>
      <c r="I32" s="9"/>
      <c r="J32" s="9"/>
    </row>
    <row r="33" spans="1:12" ht="13.5" thickBot="1" x14ac:dyDescent="0.25">
      <c r="A33" s="9"/>
      <c r="B33" s="9"/>
      <c r="C33" s="9"/>
      <c r="D33" s="9"/>
      <c r="E33" s="9"/>
      <c r="F33" s="9"/>
      <c r="G33" s="9"/>
      <c r="H33" s="3">
        <f>SUM(H31:H32)</f>
        <v>0</v>
      </c>
      <c r="I33" s="9" t="s">
        <v>10</v>
      </c>
      <c r="J33" s="9"/>
    </row>
    <row r="34" spans="1:12" ht="6.75" customHeight="1" x14ac:dyDescent="0.2">
      <c r="A34" s="9"/>
      <c r="B34" s="9"/>
      <c r="C34" s="9"/>
      <c r="D34" s="9"/>
      <c r="E34" s="9"/>
      <c r="F34" s="9"/>
      <c r="G34" s="9"/>
      <c r="H34" s="9"/>
      <c r="I34" s="9"/>
      <c r="J34" s="9"/>
    </row>
    <row r="35" spans="1:12" s="5" customFormat="1" ht="7.5" customHeight="1" x14ac:dyDescent="0.2"/>
    <row r="36" spans="1:12" ht="6" customHeight="1" x14ac:dyDescent="0.2">
      <c r="A36" s="17"/>
      <c r="B36" s="17"/>
      <c r="C36" s="17"/>
      <c r="D36" s="17"/>
      <c r="E36" s="17"/>
      <c r="F36" s="17"/>
      <c r="G36" s="17"/>
      <c r="H36" s="17"/>
      <c r="I36" s="17"/>
      <c r="J36" s="17"/>
    </row>
    <row r="37" spans="1:12" s="2" customFormat="1" ht="13.5" thickBot="1" x14ac:dyDescent="0.25">
      <c r="A37" s="18"/>
      <c r="B37" s="19" t="s">
        <v>19</v>
      </c>
      <c r="C37" s="20" t="s">
        <v>1</v>
      </c>
      <c r="D37" s="20" t="s">
        <v>2</v>
      </c>
      <c r="E37" s="20" t="s">
        <v>3</v>
      </c>
      <c r="F37" s="20" t="s">
        <v>4</v>
      </c>
      <c r="G37" s="20" t="s">
        <v>5</v>
      </c>
      <c r="H37" s="17"/>
      <c r="I37" s="17"/>
      <c r="J37" s="18"/>
      <c r="L37" s="1"/>
    </row>
    <row r="38" spans="1:12" ht="13.5" thickBot="1" x14ac:dyDescent="0.25">
      <c r="A38" s="17"/>
      <c r="B38" s="17" t="s">
        <v>0</v>
      </c>
      <c r="C38" s="6"/>
      <c r="D38" s="7"/>
      <c r="E38" s="7"/>
      <c r="F38" s="7"/>
      <c r="G38" s="8"/>
      <c r="H38" s="17"/>
      <c r="I38" s="17"/>
      <c r="J38" s="17"/>
    </row>
    <row r="39" spans="1:12" ht="13.5" thickBot="1" x14ac:dyDescent="0.25">
      <c r="A39" s="17"/>
      <c r="B39" s="17" t="s">
        <v>6</v>
      </c>
      <c r="C39" s="21">
        <f>C38*0.4</f>
        <v>0</v>
      </c>
      <c r="D39" s="21">
        <f t="shared" ref="D39:G39" si="4">D38*0.4</f>
        <v>0</v>
      </c>
      <c r="E39" s="21">
        <f t="shared" si="4"/>
        <v>0</v>
      </c>
      <c r="F39" s="21">
        <f t="shared" si="4"/>
        <v>0</v>
      </c>
      <c r="G39" s="21">
        <f t="shared" si="4"/>
        <v>0</v>
      </c>
      <c r="H39" s="3">
        <f>SUM(C39:G39)</f>
        <v>0</v>
      </c>
      <c r="I39" s="17" t="s">
        <v>9</v>
      </c>
      <c r="J39" s="17"/>
    </row>
    <row r="40" spans="1:12" x14ac:dyDescent="0.2">
      <c r="A40" s="17"/>
      <c r="B40" s="17"/>
      <c r="C40" s="21"/>
      <c r="D40" s="21"/>
      <c r="E40" s="21"/>
      <c r="F40" s="21"/>
      <c r="G40" s="21"/>
      <c r="H40" s="22"/>
      <c r="I40" s="17"/>
      <c r="J40" s="17"/>
    </row>
    <row r="41" spans="1:12" x14ac:dyDescent="0.2">
      <c r="A41" s="17"/>
      <c r="B41" s="17" t="s">
        <v>8</v>
      </c>
      <c r="C41" s="21" t="str">
        <f>IF(C38="","",30.65)</f>
        <v/>
      </c>
      <c r="D41" s="21" t="str">
        <f t="shared" ref="D41" si="5">IF(D38="","",30.65)</f>
        <v/>
      </c>
      <c r="E41" s="21" t="str">
        <f>IF(E38="","",23.84)</f>
        <v/>
      </c>
      <c r="F41" s="21" t="str">
        <f t="shared" ref="F41:G41" si="6">IF(F38="","",23.84)</f>
        <v/>
      </c>
      <c r="G41" s="21" t="str">
        <f t="shared" si="6"/>
        <v/>
      </c>
      <c r="H41" s="21">
        <f>SUM(C41:G41)</f>
        <v>0</v>
      </c>
      <c r="I41" s="17"/>
      <c r="J41" s="17"/>
    </row>
    <row r="42" spans="1:12" ht="13.5" thickBot="1" x14ac:dyDescent="0.25">
      <c r="A42" s="17"/>
      <c r="B42" s="23" t="s">
        <v>7</v>
      </c>
      <c r="C42" s="24">
        <f>SUM(C38/35*5.5)</f>
        <v>0</v>
      </c>
      <c r="D42" s="24">
        <f>SUM(D38/35*5.5)</f>
        <v>0</v>
      </c>
      <c r="E42" s="24">
        <f>SUM(E38/35*5.5)</f>
        <v>0</v>
      </c>
      <c r="F42" s="24">
        <f>SUM(F38/35*5.5)</f>
        <v>0</v>
      </c>
      <c r="G42" s="24">
        <f>SUM(G38/35*5.5)</f>
        <v>0</v>
      </c>
      <c r="H42" s="25">
        <f>SUM(C42:G42)</f>
        <v>0</v>
      </c>
      <c r="I42" s="17"/>
      <c r="J42" s="17"/>
    </row>
    <row r="43" spans="1:12" ht="13.5" thickBot="1" x14ac:dyDescent="0.25">
      <c r="A43" s="17"/>
      <c r="B43" s="26"/>
      <c r="C43" s="26"/>
      <c r="D43" s="26"/>
      <c r="E43" s="26"/>
      <c r="F43" s="26"/>
      <c r="G43" s="26"/>
      <c r="H43" s="3">
        <f>SUM(H41:H42)</f>
        <v>0</v>
      </c>
      <c r="I43" s="17" t="s">
        <v>10</v>
      </c>
      <c r="J43" s="17"/>
    </row>
    <row r="44" spans="1:12" ht="13.5" customHeight="1" x14ac:dyDescent="0.2">
      <c r="A44" s="17"/>
      <c r="B44" s="26"/>
      <c r="C44" s="26"/>
      <c r="D44" s="26"/>
      <c r="E44" s="26"/>
      <c r="F44" s="26"/>
      <c r="G44" s="26"/>
      <c r="H44" s="17"/>
      <c r="I44" s="17"/>
      <c r="J44" s="17"/>
    </row>
    <row r="45" spans="1:12" s="2" customFormat="1" ht="13.5" thickBot="1" x14ac:dyDescent="0.25">
      <c r="A45" s="18"/>
      <c r="B45" s="19" t="s">
        <v>20</v>
      </c>
      <c r="C45" s="20" t="s">
        <v>1</v>
      </c>
      <c r="D45" s="20" t="s">
        <v>2</v>
      </c>
      <c r="E45" s="20" t="s">
        <v>3</v>
      </c>
      <c r="F45" s="20" t="s">
        <v>4</v>
      </c>
      <c r="G45" s="20" t="s">
        <v>5</v>
      </c>
      <c r="H45" s="17"/>
      <c r="I45" s="17"/>
      <c r="J45" s="18"/>
      <c r="L45" s="1"/>
    </row>
    <row r="46" spans="1:12" ht="13.5" thickBot="1" x14ac:dyDescent="0.25">
      <c r="A46" s="17"/>
      <c r="B46" s="17" t="s">
        <v>0</v>
      </c>
      <c r="C46" s="6"/>
      <c r="D46" s="7"/>
      <c r="E46" s="7"/>
      <c r="F46" s="7"/>
      <c r="G46" s="8"/>
      <c r="H46" s="17"/>
      <c r="I46" s="17"/>
      <c r="J46" s="17"/>
    </row>
    <row r="47" spans="1:12" ht="13.5" thickBot="1" x14ac:dyDescent="0.25">
      <c r="A47" s="17"/>
      <c r="B47" s="17" t="s">
        <v>6</v>
      </c>
      <c r="C47" s="21">
        <f>C46*0.4</f>
        <v>0</v>
      </c>
      <c r="D47" s="21">
        <f t="shared" ref="D47:G47" si="7">D46*0.4</f>
        <v>0</v>
      </c>
      <c r="E47" s="21">
        <f t="shared" si="7"/>
        <v>0</v>
      </c>
      <c r="F47" s="21">
        <f t="shared" si="7"/>
        <v>0</v>
      </c>
      <c r="G47" s="21">
        <f t="shared" si="7"/>
        <v>0</v>
      </c>
      <c r="H47" s="3">
        <f>SUM(C47:G47)</f>
        <v>0</v>
      </c>
      <c r="I47" s="17" t="s">
        <v>9</v>
      </c>
      <c r="J47" s="17"/>
    </row>
    <row r="48" spans="1:12" x14ac:dyDescent="0.2">
      <c r="A48" s="17"/>
      <c r="B48" s="17"/>
      <c r="C48" s="21"/>
      <c r="D48" s="21"/>
      <c r="E48" s="21"/>
      <c r="F48" s="21"/>
      <c r="G48" s="21"/>
      <c r="H48" s="22"/>
      <c r="I48" s="17"/>
      <c r="J48" s="17"/>
    </row>
    <row r="49" spans="1:10" x14ac:dyDescent="0.2">
      <c r="A49" s="17"/>
      <c r="B49" s="17" t="s">
        <v>8</v>
      </c>
      <c r="C49" s="21" t="str">
        <f>IF(C46="","",34.36)</f>
        <v/>
      </c>
      <c r="D49" s="21" t="str">
        <f>IF(D46="","",34.36)</f>
        <v/>
      </c>
      <c r="E49" s="21" t="str">
        <f>IF(E46="","",27.55)</f>
        <v/>
      </c>
      <c r="F49" s="21" t="str">
        <f t="shared" ref="F49:G49" si="8">IF(F46="","",27.55)</f>
        <v/>
      </c>
      <c r="G49" s="21" t="str">
        <f t="shared" si="8"/>
        <v/>
      </c>
      <c r="H49" s="21">
        <f>SUM(C49:G49)</f>
        <v>0</v>
      </c>
      <c r="I49" s="17"/>
      <c r="J49" s="17"/>
    </row>
    <row r="50" spans="1:10" ht="13.5" thickBot="1" x14ac:dyDescent="0.25">
      <c r="A50" s="17"/>
      <c r="B50" s="23" t="s">
        <v>7</v>
      </c>
      <c r="C50" s="24">
        <f>SUM(C46/35*5.5)</f>
        <v>0</v>
      </c>
      <c r="D50" s="24">
        <f>SUM(D46/35*5.5)</f>
        <v>0</v>
      </c>
      <c r="E50" s="24">
        <f>SUM(E46/35*5.5)</f>
        <v>0</v>
      </c>
      <c r="F50" s="24">
        <f>SUM(F46/35*5.5)</f>
        <v>0</v>
      </c>
      <c r="G50" s="24">
        <f>SUM(G46/35*5.5)</f>
        <v>0</v>
      </c>
      <c r="H50" s="25">
        <f>SUM(C50:G50)</f>
        <v>0</v>
      </c>
      <c r="I50" s="17"/>
      <c r="J50" s="17"/>
    </row>
    <row r="51" spans="1:10" ht="13.5" thickBot="1" x14ac:dyDescent="0.25">
      <c r="A51" s="17"/>
      <c r="B51" s="26"/>
      <c r="C51" s="26"/>
      <c r="D51" s="26"/>
      <c r="E51" s="26"/>
      <c r="F51" s="26"/>
      <c r="G51" s="26"/>
      <c r="H51" s="3">
        <f>SUM(H49:H50)</f>
        <v>0</v>
      </c>
      <c r="I51" s="17" t="s">
        <v>10</v>
      </c>
      <c r="J51" s="17"/>
    </row>
    <row r="52" spans="1:10" ht="5.25" customHeight="1" x14ac:dyDescent="0.2">
      <c r="A52" s="17"/>
      <c r="B52" s="26"/>
      <c r="C52" s="26"/>
      <c r="D52" s="26"/>
      <c r="E52" s="26"/>
      <c r="F52" s="26"/>
      <c r="G52" s="26"/>
      <c r="H52" s="17"/>
      <c r="I52" s="17"/>
      <c r="J52" s="17"/>
    </row>
  </sheetData>
  <sheetProtection password="D893" sheet="1" objects="1" scenarios="1"/>
  <mergeCells count="3">
    <mergeCell ref="B3:I3"/>
    <mergeCell ref="B4:I4"/>
    <mergeCell ref="B11:J11"/>
  </mergeCells>
  <conditionalFormatting sqref="H21">
    <cfRule type="cellIs" dxfId="15" priority="14" stopIfTrue="1" operator="lessThan">
      <formula>$H$25</formula>
    </cfRule>
    <cfRule type="cellIs" dxfId="14" priority="18" stopIfTrue="1" operator="greaterThan">
      <formula>$H$25</formula>
    </cfRule>
  </conditionalFormatting>
  <conditionalFormatting sqref="H25">
    <cfRule type="cellIs" dxfId="13" priority="13" stopIfTrue="1" operator="greaterThan">
      <formula>$H$21</formula>
    </cfRule>
    <cfRule type="cellIs" dxfId="12" priority="17" stopIfTrue="1" operator="lessThan">
      <formula>$H$21</formula>
    </cfRule>
  </conditionalFormatting>
  <conditionalFormatting sqref="H39">
    <cfRule type="cellIs" dxfId="11" priority="10" stopIfTrue="1" operator="greaterThan">
      <formula>$H$43</formula>
    </cfRule>
    <cfRule type="cellIs" dxfId="10" priority="12" stopIfTrue="1" operator="lessThan">
      <formula>$H$43</formula>
    </cfRule>
  </conditionalFormatting>
  <conditionalFormatting sqref="H43">
    <cfRule type="cellIs" dxfId="9" priority="9" stopIfTrue="1" operator="lessThan">
      <formula>$H$39</formula>
    </cfRule>
    <cfRule type="cellIs" dxfId="8" priority="11" stopIfTrue="1" operator="greaterThan">
      <formula>$H$39</formula>
    </cfRule>
  </conditionalFormatting>
  <conditionalFormatting sqref="H29">
    <cfRule type="cellIs" dxfId="7" priority="6" stopIfTrue="1" operator="lessThan">
      <formula>$H$33</formula>
    </cfRule>
    <cfRule type="cellIs" dxfId="6" priority="8" stopIfTrue="1" operator="greaterThan">
      <formula>$H$33</formula>
    </cfRule>
  </conditionalFormatting>
  <conditionalFormatting sqref="H33">
    <cfRule type="cellIs" dxfId="5" priority="5" stopIfTrue="1" operator="greaterThan">
      <formula>$H$29</formula>
    </cfRule>
    <cfRule type="cellIs" dxfId="4" priority="7" stopIfTrue="1" operator="lessThan">
      <formula>$H$29</formula>
    </cfRule>
  </conditionalFormatting>
  <conditionalFormatting sqref="H47">
    <cfRule type="cellIs" dxfId="3" priority="2" stopIfTrue="1" operator="greaterThan">
      <formula>$H$51</formula>
    </cfRule>
    <cfRule type="cellIs" dxfId="2" priority="4" stopIfTrue="1" operator="lessThan">
      <formula>$H$51</formula>
    </cfRule>
  </conditionalFormatting>
  <conditionalFormatting sqref="H51">
    <cfRule type="cellIs" dxfId="1" priority="1" stopIfTrue="1" operator="lessThan">
      <formula>$H$47</formula>
    </cfRule>
    <cfRule type="cellIs" dxfId="0" priority="3" stopIfTrue="1" operator="greaterThan">
      <formula>$H$47</formula>
    </cfRule>
  </conditionalFormatting>
  <pageMargins left="0.75" right="0.75" top="1" bottom="1" header="0.5" footer="0.5"/>
  <pageSetup paperSize="9" orientation="portrait" r:id="rId1"/>
  <headerFooter alignWithMargins="0">
    <oddHeader>&amp;A</oddHeader>
    <oddFooter>Page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Rental vs Private Mileage</vt:lpstr>
    </vt:vector>
  </TitlesOfParts>
  <Company>Barnardos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Barnardos</dc:creator>
  <cp:lastModifiedBy>Max Curto</cp:lastModifiedBy>
  <cp:lastPrinted>2007-06-21T15:24:59Z</cp:lastPrinted>
  <dcterms:created xsi:type="dcterms:W3CDTF">1999-02-05T21:44:43Z</dcterms:created>
  <dcterms:modified xsi:type="dcterms:W3CDTF">2018-11-21T13:45:02Z</dcterms:modified>
</cp:coreProperties>
</file>